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 - stavba" sheetId="2" r:id="rId2"/>
    <sheet name="von - vedlejší náklad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stavba'!$C$120:$K$239</definedName>
    <definedName name="_xlnm.Print_Area" localSheetId="1">'01 - stavba'!$C$4:$J$76,'01 - stavba'!$C$82:$J$102,'01 - stavba'!$C$108:$J$239</definedName>
    <definedName name="_xlnm.Print_Titles" localSheetId="1">'01 - stavba'!$120:$120</definedName>
    <definedName name="_xlnm._FilterDatabase" localSheetId="2" hidden="1">'von - vedlejší náklady'!$C$116:$K$151</definedName>
    <definedName name="_xlnm.Print_Area" localSheetId="2">'von - vedlejší náklady'!$C$4:$J$76,'von - vedlejší náklady'!$C$82:$J$98,'von - vedlejší náklady'!$C$104:$J$151</definedName>
    <definedName name="_xlnm.Print_Titles" localSheetId="2">'von - vedlejší náklady'!$116:$116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89"/>
  <c r="E7"/>
  <c r="E107"/>
  <c i="2" r="J37"/>
  <c r="J36"/>
  <c i="1" r="AY95"/>
  <c i="2" r="J35"/>
  <c i="1" r="AX95"/>
  <c i="2" r="BI237"/>
  <c r="BH237"/>
  <c r="BG237"/>
  <c r="BF237"/>
  <c r="T237"/>
  <c r="R237"/>
  <c r="P237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16"/>
  <c r="BH216"/>
  <c r="BG216"/>
  <c r="BF216"/>
  <c r="T216"/>
  <c r="R216"/>
  <c r="P216"/>
  <c r="BI208"/>
  <c r="BH208"/>
  <c r="BG208"/>
  <c r="BF208"/>
  <c r="T208"/>
  <c r="R208"/>
  <c r="P208"/>
  <c r="BI200"/>
  <c r="BH200"/>
  <c r="BG200"/>
  <c r="BF200"/>
  <c r="T200"/>
  <c r="R200"/>
  <c r="P200"/>
  <c r="BI192"/>
  <c r="BH192"/>
  <c r="BG192"/>
  <c r="BF192"/>
  <c r="T192"/>
  <c r="R192"/>
  <c r="P192"/>
  <c r="BI183"/>
  <c r="BH183"/>
  <c r="BG183"/>
  <c r="BF183"/>
  <c r="T183"/>
  <c r="R183"/>
  <c r="P183"/>
  <c r="BI176"/>
  <c r="BH176"/>
  <c r="BG176"/>
  <c r="BF176"/>
  <c r="T176"/>
  <c r="R176"/>
  <c r="P176"/>
  <c r="BI169"/>
  <c r="BH169"/>
  <c r="BG169"/>
  <c r="BF169"/>
  <c r="T169"/>
  <c r="R169"/>
  <c r="P169"/>
  <c r="BI167"/>
  <c r="BH167"/>
  <c r="BG167"/>
  <c r="BF167"/>
  <c r="T167"/>
  <c r="R167"/>
  <c r="P167"/>
  <c r="BI160"/>
  <c r="BH160"/>
  <c r="BG160"/>
  <c r="BF160"/>
  <c r="T160"/>
  <c r="R160"/>
  <c r="P160"/>
  <c r="BI153"/>
  <c r="BH153"/>
  <c r="BG153"/>
  <c r="BF153"/>
  <c r="T153"/>
  <c r="R153"/>
  <c r="P153"/>
  <c r="BI146"/>
  <c r="BH146"/>
  <c r="BG146"/>
  <c r="BF146"/>
  <c r="T146"/>
  <c r="R146"/>
  <c r="P146"/>
  <c r="BI139"/>
  <c r="BH139"/>
  <c r="BG139"/>
  <c r="BF139"/>
  <c r="T139"/>
  <c r="R139"/>
  <c r="P139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85"/>
  <c i="1" r="L90"/>
  <c r="AM90"/>
  <c r="AM89"/>
  <c r="L89"/>
  <c r="AM87"/>
  <c r="L87"/>
  <c r="L85"/>
  <c r="L84"/>
  <c i="2" r="J169"/>
  <c r="BK153"/>
  <c r="BK231"/>
  <c r="BK208"/>
  <c r="BK200"/>
  <c r="BK183"/>
  <c r="BK124"/>
  <c r="BK169"/>
  <c r="J146"/>
  <c i="1" r="AS94"/>
  <c i="2" r="J216"/>
  <c r="BK167"/>
  <c i="3" r="BK146"/>
  <c r="BK135"/>
  <c r="J119"/>
  <c r="BK128"/>
  <c r="BK140"/>
  <c r="J123"/>
  <c r="BK144"/>
  <c r="BK131"/>
  <c i="2" r="J167"/>
  <c r="J124"/>
  <c r="J237"/>
  <c r="J224"/>
  <c r="J208"/>
  <c r="BK127"/>
  <c r="BK176"/>
  <c r="J153"/>
  <c r="BK139"/>
  <c r="BK235"/>
  <c r="BK228"/>
  <c r="J192"/>
  <c r="J160"/>
  <c i="3" r="J144"/>
  <c r="J131"/>
  <c r="BK142"/>
  <c r="BK119"/>
  <c r="BK138"/>
  <c r="BK125"/>
  <c i="2" r="J176"/>
  <c r="J139"/>
  <c r="J228"/>
  <c r="BK216"/>
  <c r="BK192"/>
  <c r="J129"/>
  <c r="BK237"/>
  <c r="BK160"/>
  <c r="BK129"/>
  <c r="J235"/>
  <c r="BK224"/>
  <c r="J183"/>
  <c r="BK146"/>
  <c i="3" r="J138"/>
  <c r="J125"/>
  <c r="J121"/>
  <c r="J135"/>
  <c r="BK121"/>
  <c r="J140"/>
  <c r="J128"/>
  <c i="2" r="J231"/>
  <c r="J200"/>
  <c r="J127"/>
  <c i="3" r="J142"/>
  <c r="BK123"/>
  <c r="J146"/>
  <c r="BK149"/>
  <c r="BK133"/>
  <c r="J149"/>
  <c r="J133"/>
  <c i="2" l="1" r="P123"/>
  <c r="P191"/>
  <c r="P227"/>
  <c r="BK234"/>
  <c r="J234"/>
  <c r="J101"/>
  <c r="BK123"/>
  <c r="J123"/>
  <c r="J98"/>
  <c r="BK191"/>
  <c r="J191"/>
  <c r="J99"/>
  <c r="BK227"/>
  <c r="J227"/>
  <c r="J100"/>
  <c r="P234"/>
  <c i="3" r="P118"/>
  <c r="P117"/>
  <c i="1" r="AU96"/>
  <c i="2" r="T123"/>
  <c r="T122"/>
  <c r="T121"/>
  <c r="T191"/>
  <c r="T227"/>
  <c r="T234"/>
  <c i="3" r="BK118"/>
  <c r="J118"/>
  <c r="J97"/>
  <c r="T118"/>
  <c r="T117"/>
  <c i="2" r="R123"/>
  <c r="R191"/>
  <c r="R227"/>
  <c r="R234"/>
  <c i="3" r="R118"/>
  <c r="R117"/>
  <c r="F114"/>
  <c r="BE140"/>
  <c r="E85"/>
  <c r="J111"/>
  <c r="BE135"/>
  <c r="BE144"/>
  <c r="BE121"/>
  <c r="BE123"/>
  <c r="BE128"/>
  <c r="BE131"/>
  <c r="BE133"/>
  <c r="BE138"/>
  <c r="BE142"/>
  <c r="BE149"/>
  <c r="BE119"/>
  <c r="BE125"/>
  <c r="BE146"/>
  <c i="2" r="J89"/>
  <c r="BE127"/>
  <c r="BE129"/>
  <c r="BE153"/>
  <c r="BE167"/>
  <c r="BE169"/>
  <c r="BE176"/>
  <c r="BE228"/>
  <c r="BE235"/>
  <c r="E111"/>
  <c r="F118"/>
  <c r="BE124"/>
  <c r="BE237"/>
  <c r="BE139"/>
  <c r="BE146"/>
  <c r="BE183"/>
  <c r="BE192"/>
  <c r="BE200"/>
  <c r="BE216"/>
  <c r="BE224"/>
  <c r="BE231"/>
  <c r="BE160"/>
  <c r="BE208"/>
  <c r="F35"/>
  <c i="1" r="BB95"/>
  <c i="3" r="F34"/>
  <c i="1" r="BA96"/>
  <c i="3" r="J34"/>
  <c i="1" r="AW96"/>
  <c i="2" r="F37"/>
  <c i="1" r="BD95"/>
  <c i="2" r="F36"/>
  <c i="1" r="BC95"/>
  <c i="2" r="F34"/>
  <c i="1" r="BA95"/>
  <c i="3" r="F35"/>
  <c i="1" r="BB96"/>
  <c i="3" r="F37"/>
  <c i="1" r="BD96"/>
  <c i="2" r="J34"/>
  <c i="1" r="AW95"/>
  <c i="3" r="F36"/>
  <c i="1" r="BC96"/>
  <c i="2" l="1" r="P122"/>
  <c r="P121"/>
  <c i="1" r="AU95"/>
  <c i="2" r="R122"/>
  <c r="R121"/>
  <c r="BK122"/>
  <c r="BK121"/>
  <c r="J121"/>
  <c r="J96"/>
  <c i="3" r="BK117"/>
  <c r="J117"/>
  <c r="J96"/>
  <c i="1" r="AU94"/>
  <c r="BA94"/>
  <c r="W30"/>
  <c r="BB94"/>
  <c r="W31"/>
  <c i="3" r="J33"/>
  <c i="1" r="AV96"/>
  <c r="AT96"/>
  <c i="2" r="J33"/>
  <c i="1" r="AV95"/>
  <c r="AT95"/>
  <c i="2" r="F33"/>
  <c i="1" r="AZ95"/>
  <c r="BD94"/>
  <c r="W33"/>
  <c r="BC94"/>
  <c r="W32"/>
  <c i="3" r="F33"/>
  <c i="1" r="AZ96"/>
  <c i="2" l="1" r="J122"/>
  <c r="J97"/>
  <c i="3" r="J30"/>
  <c i="1" r="AG96"/>
  <c i="2" r="J30"/>
  <c i="1" r="AG95"/>
  <c r="AZ94"/>
  <c r="W29"/>
  <c r="AW94"/>
  <c r="AK30"/>
  <c r="AY94"/>
  <c r="AX94"/>
  <c i="2" l="1" r="J39"/>
  <c i="3" r="J39"/>
  <c i="1" r="AN96"/>
  <c r="AN95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<sst xmlns="http://schemas.openxmlformats.org/spreadsheetml/2006/main">
  <si>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</si>
  <si>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</si>
  <si>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</si>
  <si>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</si>
  <si>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</si>
  <si>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{3249f4e3-4e62-440f-95bd-331b158d41d3}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</si>
  <si>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</si>
  <si>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</si>
  <si>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</si>
  <si>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</si>
  <si>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</si>
  <si>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</si>
  <si>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</si>
  <si>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</si>
  <si>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20210921o-kr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</si>
  <si>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</si>
  <si>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</si>
  <si>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Morava, Veselí nad Moravou-Uherský Ostroh-ř.km 130,250-131,870</t>
  </si>
  <si>
    <t>KSO:</t>
  </si>
  <si>
    <t>CC-CZ:</t>
  </si>
  <si>
    <t>Místo:</t>
  </si>
  <si>
    <t>Veselí nad Moravou</t>
  </si>
  <si>
    <t>Datum:</t>
  </si>
  <si>
    <t>21. 9. 2021</t>
  </si>
  <si>
    <t>Zadavatel:</t>
  </si>
  <si>
    <t>IČ:</t>
  </si>
  <si>
    <t>70890013</t>
  </si>
  <si>
    <t>Povodí Moravy, s.p.</t>
  </si>
  <si>
    <t>DIČ:</t>
  </si>
  <si>
    <t>Uchazeč:</t>
  </si>
  <si>
    <t>Vyplň údaj</t>
  </si>
  <si>
    <t>Projektant:</t>
  </si>
  <si>
    <t>87951142</t>
  </si>
  <si>
    <t>Ing. Tomáš Pecival, Ph.D.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</si>
  <si>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</si>
  <si>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</si>
  <si>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</si>
  <si>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</si>
  <si>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</si>
  <si>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</si>
  <si>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</si>
  <si>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</si>
  <si>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</si>
  <si>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</si>
  <si>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</si>
  <si>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</si>
  <si>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</si>
  <si>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</si>
  <si>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</si>
  <si>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</si>
  <si>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</si>
  <si>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</si>
  <si>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</si>
  <si>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</si>
  <si>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</si>
  <si>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</si>
  <si>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</si>
  <si>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</si>
  <si>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</si>
  <si>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</si>
  <si>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</si>
  <si>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</si>
  <si>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</si>
  <si>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</si>
  <si>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</si>
  <si>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</si>
  <si>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</si>
  <si>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</si>
  <si>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</si>
  <si>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</si>
  <si>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</si>
  <si>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</si>
  <si>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</si>
  <si>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</si>
  <si>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</si>
  <si>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</si>
  <si>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</si>
  <si>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</si>
  <si>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</si>
  <si>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</si>
  <si>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</si>
  <si>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</si>
  <si>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</si>
  <si>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stavba</t>
  </si>
  <si>
    <t>STA</t>
  </si>
  <si>
    <t>1</t>
  </si>
  <si>
    <t>{8c21c441-5164-4d97-94e9-549a06afed73}</t>
  </si>
  <si>
    <t>2</t>
  </si>
  <si>
    <t>von</t>
  </si>
  <si>
    <t>vedlejší náklady</t>
  </si>
  <si>
    <t>{54188743-88e0-45e9-b423-638153adc3ac}</t>
  </si>
  <si>
    <t>KRYCÍ LIST SOUPISU PRACÍ</t>
  </si>
  <si>
    <t>Objekt:</t>
  </si>
  <si>
    <t>01 - stavba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</si>
  <si>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</si>
  <si>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</si>
  <si>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</si>
  <si>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</si>
  <si>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</si>
  <si>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</si>
  <si>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</si>
  <si>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</si>
  <si>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</si>
  <si>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</si>
  <si>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</si>
  <si>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</si>
  <si>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</si>
  <si>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</si>
  <si>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</si>
  <si>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</si>
  <si>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</si>
  <si>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</si>
  <si>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</si>
  <si>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</si>
  <si>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</si>
  <si>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</si>
  <si>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</si>
  <si>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</si>
  <si>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</si>
  <si>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</si>
  <si>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</si>
  <si>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</si>
  <si>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111103212</t>
  </si>
  <si>
    <t>Kosení ve vegetačním období divokého porostu středně hustého</t>
  </si>
  <si>
    <t>ha</t>
  </si>
  <si>
    <t>4</t>
  </si>
  <si>
    <t>1391920162</t>
  </si>
  <si>
    <t>PP</t>
  </si>
  <si>
    <t>Kosení travin a vodních rostlin ve vegetačním období divokého porostu středně hustého</t>
  </si>
  <si>
    <t>VV</t>
  </si>
  <si>
    <t>(13055,2*3/8+3,5*1494+3,5*(137,9-40))/10000</t>
  </si>
  <si>
    <t>111251201</t>
  </si>
  <si>
    <t>Odstranění křovin a stromů průměru kmene do 100 mm i s kořeny sklonu terénu přes 1:5 z celkové plochy do 100 m2 strojně</t>
  </si>
  <si>
    <t>m2</t>
  </si>
  <si>
    <t>-1440551109</t>
  </si>
  <si>
    <t>Odstranění křovin a stromů s odstraněním kořenů strojně průměru kmene do 100 mm v rovině nebo ve svahu sklonu terénu přes 1:5, při celkové ploše do 100 m2</t>
  </si>
  <si>
    <t>3</t>
  </si>
  <si>
    <t>124253102</t>
  </si>
  <si>
    <t>Vykopávky pro koryta vodotečí v hornině třídy těžitelnosti I skupiny 3 objem do 5000 m3 strojně</t>
  </si>
  <si>
    <t>m3</t>
  </si>
  <si>
    <t>460135583</t>
  </si>
  <si>
    <t>Vykopávky pro koryta vodotečí strojně v hornině třídy těžitelnosti I skupiny 3 přes 1 000 do 5 000 m3</t>
  </si>
  <si>
    <t>P</t>
  </si>
  <si>
    <t>Poznámka k položce:_x000d_
odkopávky nad hladinou a v prostoru bermy</t>
  </si>
  <si>
    <t>levý břeh</t>
  </si>
  <si>
    <t>94</t>
  </si>
  <si>
    <t>pravý břeh</t>
  </si>
  <si>
    <t>1418</t>
  </si>
  <si>
    <t>příprava pro patu svahu</t>
  </si>
  <si>
    <t>2500</t>
  </si>
  <si>
    <t>Součet</t>
  </si>
  <si>
    <t>124253119</t>
  </si>
  <si>
    <t>Příplatek k vykopávkám pro koryta vodotečí v hornině třídy těžitelnosti I skupiny 3 v tekoucí vodě při LTM</t>
  </si>
  <si>
    <t>-1937196454</t>
  </si>
  <si>
    <t>Vykopávky pro koryta vodotečí strojně Příplatek k cenám za vykopávky pro koryta vodotečí v tekoucí vodě při LTM v hornině třídy těžitelnosti I skupiny 3</t>
  </si>
  <si>
    <t>94/2</t>
  </si>
  <si>
    <t>1418/2</t>
  </si>
  <si>
    <t>5</t>
  </si>
  <si>
    <t>171151103</t>
  </si>
  <si>
    <t>Uložení sypaniny z hornin soudržných do násypů zhutněných strojně</t>
  </si>
  <si>
    <t>115993362</t>
  </si>
  <si>
    <t>Uložení sypanin do násypů strojně s rozprostřením sypaniny ve vrstvách a s hrubým urovnáním zhutněných z hornin soudržných jakékoliv třídy těžitelnosti</t>
  </si>
  <si>
    <t>26</t>
  </si>
  <si>
    <t>444</t>
  </si>
  <si>
    <t>6</t>
  </si>
  <si>
    <t>171251201</t>
  </si>
  <si>
    <t>Uložení sypaniny na skládky nebo meziskládky</t>
  </si>
  <si>
    <t>-963994156</t>
  </si>
  <si>
    <t>Uložení sypaniny na skládky nebo meziskládky bez hutnění s upravením uložené sypaniny do předepsaného tvaru</t>
  </si>
  <si>
    <t>94-26</t>
  </si>
  <si>
    <t>1418-444</t>
  </si>
  <si>
    <t>7</t>
  </si>
  <si>
    <t>173153102</t>
  </si>
  <si>
    <t>Uložení sypanin z hornin třídy těžitelnosti I a II skupiny 1 až 4 do hrází nádrží do přechodových vrstev š přes 2,5 m</t>
  </si>
  <si>
    <t>-1639013337</t>
  </si>
  <si>
    <t>Uložení netříděných sypanin do přechodových vrstev zemních a kamenitých hrází přehradních a jiných vodních nádrží z horniny třídy těžitelnosti I a II, skupiny 1 až 4 pro všechny míry zhutnění vodorovné šířky vrstvy přes 2,5 m</t>
  </si>
  <si>
    <t>566</t>
  </si>
  <si>
    <t>8</t>
  </si>
  <si>
    <t>M</t>
  </si>
  <si>
    <t>58344003</t>
  </si>
  <si>
    <t>kamenivo drcené hrubé frakce 63/125</t>
  </si>
  <si>
    <t>t</t>
  </si>
  <si>
    <t>-941515256</t>
  </si>
  <si>
    <t>9</t>
  </si>
  <si>
    <t>181411122</t>
  </si>
  <si>
    <t>Založení lučního trávníku výsevem plochy do 1000 m2 ve svahu do 1:2</t>
  </si>
  <si>
    <t>-1173654094</t>
  </si>
  <si>
    <t>Založení trávníku na půdě předem připravené plochy do 1000 m2 výsevem včetně utažení lučního na svahu přes 1:5 do 1:2</t>
  </si>
  <si>
    <t>590</t>
  </si>
  <si>
    <t>5900</t>
  </si>
  <si>
    <t>10</t>
  </si>
  <si>
    <t>00572474</t>
  </si>
  <si>
    <t>osivo směs travní krajinná-svahová</t>
  </si>
  <si>
    <t>kg</t>
  </si>
  <si>
    <t>340309633</t>
  </si>
  <si>
    <t>590*0,015</t>
  </si>
  <si>
    <t>5900*0,015</t>
  </si>
  <si>
    <t>11</t>
  </si>
  <si>
    <t>182151111</t>
  </si>
  <si>
    <t>Svahování v zářezech v hornině třídy těžitelnosti I, skupiny 1 až 3 strojně</t>
  </si>
  <si>
    <t>853453548</t>
  </si>
  <si>
    <t>Svahování trvalých svahů do projektovaných profilů strojně s potřebným přemístěním výkopku při svahování v zářezech v hornině třídy těžitelnosti I, skupiny 1 až 3</t>
  </si>
  <si>
    <t>Poznámka k položce:_x000d_
plocha návodního svahu a bermy</t>
  </si>
  <si>
    <t>(137,9-40)*8</t>
  </si>
  <si>
    <t>1494*8</t>
  </si>
  <si>
    <t>Vodorovné konstrukce</t>
  </si>
  <si>
    <t>12</t>
  </si>
  <si>
    <t>462512r</t>
  </si>
  <si>
    <t>Zához z lomového kamene s vyklínováním z terénu hmotnost přes 200 do 500 kg</t>
  </si>
  <si>
    <t>-711858073</t>
  </si>
  <si>
    <t xml:space="preserve">Zához z lomového kamene neupraveného záhozového  s vyklínováním z terénu, hmotnosti jednotlivých kamenů přes 200 do 500 kg</t>
  </si>
  <si>
    <t>Poznámka k položce:_x000d_
opevnení nad hladinou, 70% kamene 500kg</t>
  </si>
  <si>
    <t>131</t>
  </si>
  <si>
    <t>1473</t>
  </si>
  <si>
    <t>13</t>
  </si>
  <si>
    <t>462513169</t>
  </si>
  <si>
    <t>Příplatek za urovnání líce záhozu z lomového kamene záhozového do 500 kg</t>
  </si>
  <si>
    <t>1318038869</t>
  </si>
  <si>
    <t>Zához z lomového kamene neupraveného provedený ze břehu nebo z lešení, do sucha nebo do vody záhozového, hmotnost jednotlivých kamenů přes 200 do 500 kg Příplatek k ceně za urovnání líce záhozu</t>
  </si>
  <si>
    <t>Poznámka k položce:_x000d_
urovnání záhozu nad hladinou</t>
  </si>
  <si>
    <t>(137,9-40)*2,75</t>
  </si>
  <si>
    <t>1494*2,75</t>
  </si>
  <si>
    <t>14</t>
  </si>
  <si>
    <t>462514169</t>
  </si>
  <si>
    <t>Příplatek za urovnání líce záhozu z lomového kamene záhozového přes 500 kg</t>
  </si>
  <si>
    <t>104247471</t>
  </si>
  <si>
    <t>Zához z lomového kamene neupraveného provedený ze břehu nebo z lešení, do sucha nebo do vody záhozového, hmotnost jednotlivých kamenů přes 500 kg Příplatek k ceně za urovnání líce záhozu</t>
  </si>
  <si>
    <t>Poznámka k položce:_x000d_
urovnání záhozu pod hladinou</t>
  </si>
  <si>
    <t>(137,9-40)*2</t>
  </si>
  <si>
    <t>1494*2</t>
  </si>
  <si>
    <t>464511r</t>
  </si>
  <si>
    <t>Zához z kamene záhozového hmotnosti přes 500 kg z terénu</t>
  </si>
  <si>
    <t>-1942763959</t>
  </si>
  <si>
    <t xml:space="preserve">Zához dna nebo svahů jakékoliv tloušťky  z kamene záhozového z terénu, hmotnosti jednotlivých kamenů přes 500 kg</t>
  </si>
  <si>
    <t>Poznámka k položce:_x000d_
opevnění svahu pod úrovní hladiny vody</t>
  </si>
  <si>
    <t>287</t>
  </si>
  <si>
    <t>5010</t>
  </si>
  <si>
    <t>16</t>
  </si>
  <si>
    <t>R1</t>
  </si>
  <si>
    <t>Nájezd na ochrannou hráz</t>
  </si>
  <si>
    <t>soubor</t>
  </si>
  <si>
    <t>-1498245499</t>
  </si>
  <si>
    <t>Poznámka k položce:_x000d_
dosypání a zhutnění zeminy do požadované figury, zpevnění silničními panely uloženými na lože tl. 150 mm z drceného kameniva frakce 16/32 mm. Drcené kamenivo bude uloženo na netkanou geotextilii 500 g/m2, podrobněji viz výkresová dokumentace</t>
  </si>
  <si>
    <t>997</t>
  </si>
  <si>
    <t>Přesun sutě</t>
  </si>
  <si>
    <t>17</t>
  </si>
  <si>
    <t>99722187r</t>
  </si>
  <si>
    <t>Poplatek za uložení stavebního odpadu např. na recyklační skládce (skládkovné) zeminy a kamení zatříděného do Katalogu odpadů pod kódem 17 05 04</t>
  </si>
  <si>
    <t>1722634405</t>
  </si>
  <si>
    <t>Poplatek za uložení stavebního odpadu na recyklační skládce (skládkovné) zeminy a kamení zatříděného do Katalogu odpadů pod kódem 17 05 04</t>
  </si>
  <si>
    <t xml:space="preserve">Poznámka k položce:_x000d_
levý břeh (94-26)*1,8 = 122,4t_x000d_
pravý břeh (1418-444)*1,8 = 1753,2t_x000d_
_x000d_
</t>
  </si>
  <si>
    <t>18</t>
  </si>
  <si>
    <t>R2</t>
  </si>
  <si>
    <t xml:space="preserve">Odvoz a uložení odkopané zeminy včetně rozhrnutí </t>
  </si>
  <si>
    <t>-1399916379</t>
  </si>
  <si>
    <t>Odvoz a uložení odkopané zeminy včetně rozhrnutí</t>
  </si>
  <si>
    <t xml:space="preserve">Poznámka k položce:_x000d_
položka obsahuje veškerénáklady na odvoz a uložení na skládku, výběr skládky je věcí zhotovitele_x000d_
levý břeh (94-26)*1,8 = 122,4t_x000d_
pravý břeh (1418-444)*1,8 = 1753,2t_x000d_
</t>
  </si>
  <si>
    <t>998</t>
  </si>
  <si>
    <t>Přesun hmot</t>
  </si>
  <si>
    <t>19</t>
  </si>
  <si>
    <t>99832101r</t>
  </si>
  <si>
    <t>Přesun hmot pro hráze přehradní zemní a kamenité</t>
  </si>
  <si>
    <t>-1855150391</t>
  </si>
  <si>
    <t xml:space="preserve">Přesun hmot pro objekty hráze přehradní zemní a kamenité  dopravní vzdálenost do 500 m</t>
  </si>
  <si>
    <t>20</t>
  </si>
  <si>
    <t>998321091</t>
  </si>
  <si>
    <t>Příplatek k přesunu hmot pro hráze přehradní zemní a kamenné za zvětšený přesun do 1000 m</t>
  </si>
  <si>
    <t>-1929208008</t>
  </si>
  <si>
    <t xml:space="preserve">Přesun hmot pro objekty hráze přehradní zemní a kamenité  Příplatek k ceně za zvětšený přesun přes vymezenou největší dopravní vzdálenost do 1 000 m</t>
  </si>
  <si>
    <t>15915,858/3</t>
  </si>
  <si>
    <t>von - vedlejší náklady</t>
  </si>
  <si>
    <t>VRN - Vedlejší rozpočtové náklady</t>
  </si>
  <si>
    <t>VRN</t>
  </si>
  <si>
    <t>Vedlejší rozpočtové náklady</t>
  </si>
  <si>
    <t>Aktualizace Povodňového plánu</t>
  </si>
  <si>
    <t>1024</t>
  </si>
  <si>
    <t>921193211</t>
  </si>
  <si>
    <t xml:space="preserve">Aktualizace  Povodňového plánu</t>
  </si>
  <si>
    <t xml:space="preserve">Aktualizace Havarijního  plánu</t>
  </si>
  <si>
    <t>2139313491</t>
  </si>
  <si>
    <t>Aktualizace Havarijního plánu</t>
  </si>
  <si>
    <t>Aktualizace plánu BOZP</t>
  </si>
  <si>
    <t>-1510037089</t>
  </si>
  <si>
    <t>Hutnící zkoušky</t>
  </si>
  <si>
    <t>2075387953</t>
  </si>
  <si>
    <t xml:space="preserve">Poznámka k položce:_x000d_
2x Proctor standart_x000d_
_x000d_
</t>
  </si>
  <si>
    <t>Účast geotechnika</t>
  </si>
  <si>
    <t>1521631518</t>
  </si>
  <si>
    <t>Poznámka k položce:_x000d_
převzetí základové spáry 2x</t>
  </si>
  <si>
    <t>vytyčení inženýrských sítí a zařízení, včetně zajištění případné aktualizace vyjádření správců sítí</t>
  </si>
  <si>
    <t>-2014604749</t>
  </si>
  <si>
    <t>vytýčení stavby a pozemků odborně způsobilou osobou v oboru zeměměřičství</t>
  </si>
  <si>
    <t>529517752</t>
  </si>
  <si>
    <t>zajištění a zabezpečení staveniště, zřízení a likvidace zařízení staveniště, včetně případných přípojek, přístupů a skládek, deponií apod.</t>
  </si>
  <si>
    <t>-1653056651</t>
  </si>
  <si>
    <t>Poznámka k položce:_x000d_
včetně zabezpečení prostoru stavby, např. výstražné pásky, zábrany, prostor mezideponie materiálu bude zpevněn panely, aby nedošlo k poškození zemědělského pozemku</t>
  </si>
  <si>
    <t>projednání a zajištění zvláštního užívání komunikací a veřejných ploch, včetně zajištění dopravního značení, a to v rozsahu nezbytném pro řádné a bezpečné provádění stavby</t>
  </si>
  <si>
    <t>-663063238</t>
  </si>
  <si>
    <t>provedení pasportu komunikací před stavbou včetně fotodokumentace</t>
  </si>
  <si>
    <t>1673804668</t>
  </si>
  <si>
    <t>protokolární předání stavbou dotčených pozemků a komunikací, uvedených do původního stavu, zpět jejich vlastníkům</t>
  </si>
  <si>
    <t>431030825</t>
  </si>
  <si>
    <t>Zpracování a předání dokumentace skutečného provedení stavby (3 paré + 1 v elektronické formě) objednateli a zaměření skutečného provedení stavby - geodetická část dokumentace (3 paré + 1 v elektronické formě) v rozsahu odpovídajícím příslušným předpisům</t>
  </si>
  <si>
    <t>-114501648</t>
  </si>
  <si>
    <t>Zpracování a předání dokumentace skutečného provedení stavby (3 paré + 1 v elektronické formě) objednateli a zaměření skutečného provedení stavby - geodetická část dokumentace (3 paré + 1 v elektronické formě) v rozsahu odpovídajícím příslušným právním předpisům. Pořízení fotodokumentace stavby.</t>
  </si>
  <si>
    <t>Náhrada ujmy za využití zemědělských pozemků</t>
  </si>
  <si>
    <t>-671210681</t>
  </si>
  <si>
    <t>Poznámka k položce:_x000d_
mezideponie, přístup</t>
  </si>
  <si>
    <t>Uvedení komunikací do původního stavu</t>
  </si>
  <si>
    <t>426905501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</si>
</sst>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32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20210921o-kr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Morava, Veselí nad Moravou-Uherský Ostroh-ř.km 130,250-131,870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Veselí nad Moravou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21. 9. 2021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Ing. Tomáš Pecival, Ph.D.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Ing. Tomáš Pecival, Ph.D.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stavba'!J30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'01 - stavba'!P121</f>
        <v>0</v>
      </c>
      <c r="AV95" s="128">
        <f>'01 - stavba'!J33</f>
        <v>0</v>
      </c>
      <c r="AW95" s="128">
        <f>'01 - stavba'!J34</f>
        <v>0</v>
      </c>
      <c r="AX95" s="128">
        <f>'01 - stavba'!J35</f>
        <v>0</v>
      </c>
      <c r="AY95" s="128">
        <f>'01 - stavba'!J36</f>
        <v>0</v>
      </c>
      <c r="AZ95" s="128">
        <f>'01 - stavba'!F33</f>
        <v>0</v>
      </c>
      <c r="BA95" s="128">
        <f>'01 - stavba'!F34</f>
        <v>0</v>
      </c>
      <c r="BB95" s="128">
        <f>'01 - stavba'!F35</f>
        <v>0</v>
      </c>
      <c r="BC95" s="128">
        <f>'01 - stavba'!F36</f>
        <v>0</v>
      </c>
      <c r="BD95" s="130">
        <f>'01 - stavba'!F37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16.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'von - vedlejší náklady'!J30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32">
        <v>0</v>
      </c>
      <c r="AT96" s="133">
        <f>ROUND(SUM(AV96:AW96),2)</f>
        <v>0</v>
      </c>
      <c r="AU96" s="134">
        <f>'von - vedlejší náklady'!P117</f>
        <v>0</v>
      </c>
      <c r="AV96" s="133">
        <f>'von - vedlejší náklady'!J33</f>
        <v>0</v>
      </c>
      <c r="AW96" s="133">
        <f>'von - vedlejší náklady'!J34</f>
        <v>0</v>
      </c>
      <c r="AX96" s="133">
        <f>'von - vedlejší náklady'!J35</f>
        <v>0</v>
      </c>
      <c r="AY96" s="133">
        <f>'von - vedlejší náklady'!J36</f>
        <v>0</v>
      </c>
      <c r="AZ96" s="133">
        <f>'von - vedlejší náklady'!F33</f>
        <v>0</v>
      </c>
      <c r="BA96" s="133">
        <f>'von - vedlejší náklady'!F34</f>
        <v>0</v>
      </c>
      <c r="BB96" s="133">
        <f>'von - vedlejší náklady'!F35</f>
        <v>0</v>
      </c>
      <c r="BC96" s="133">
        <f>'von - vedlejší náklady'!F36</f>
        <v>0</v>
      </c>
      <c r="BD96" s="135">
        <f>'von - vedlejší náklady'!F37</f>
        <v>0</v>
      </c>
      <c r="BE96" s="7"/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1</v>
      </c>
      <c r="CM96" s="131" t="s">
        <v>87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73wBJ97awEyzzfzGhY7oU9ykZyXiSuQTeX4D7UFGL4VMJuGw9jAkAane0MJDde16Iz/d5druh+WkWrQoCcBGWg==" hashValue="77nqI0YbpomOSeUqScYnoEk5BwQ+0olntD3uJIcU+INvHjvG4DOxoAmpnx6n7Ap7bcSg8whgYNhJrA/nCK3jh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stavba'!C2" display="/"/>
    <hyperlink ref="A96" location="'von - vedlejš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Morava, Veselí nad Moravou-Uherský Ostroh-ř.km 130,250-131,870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21. 9. 2021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32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ROUND((SUM(BE121:BE239)),  2)</f>
        <v>0</v>
      </c>
      <c r="G33" s="38"/>
      <c r="H33" s="38"/>
      <c r="I33" s="155">
        <v>0.20999999999999999</v>
      </c>
      <c r="J33" s="154">
        <f>ROUND(((SUM(BE121:BE239))*I33),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ROUND((SUM(BF121:BF239)),  2)</f>
        <v>0</v>
      </c>
      <c r="G34" s="38"/>
      <c r="H34" s="38"/>
      <c r="I34" s="155">
        <v>0.14999999999999999</v>
      </c>
      <c r="J34" s="154">
        <f>ROUND(((SUM(BF121:BF239))*I34),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ROUND((SUM(BG121:BG239)),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ROUND((SUM(BH121:BH239)),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ROUND((SUM(BI121:BI239)),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Morava, Veselí nad Moravou-Uherský Ostroh-ř.km 130,250-131,870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stavba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Veselí nad Moravou</v>
      </c>
      <c r="G89" s="40"/>
      <c r="H89" s="40"/>
      <c r="I89" s="32" t="s">
        <v>22</v>
      </c>
      <c r="J89" s="79" t="str">
        <f>IF(J12="","",J12)</f>
        <v>21. 9. 2021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31</v>
      </c>
      <c r="J91" s="36" t="str">
        <f>E21</f>
        <v>Ing. Tomáš Pecival, Ph.D.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Tomáš Pecival, Ph.D.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95</v>
      </c>
      <c r="D94" s="176"/>
      <c r="E94" s="176"/>
      <c r="F94" s="176"/>
      <c r="G94" s="176"/>
      <c r="H94" s="176"/>
      <c r="I94" s="176"/>
      <c r="J94" s="177" t="s">
        <v>96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97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s="9" customFormat="1" ht="24.96" customHeight="1">
      <c r="A97" s="9"/>
      <c r="B97" s="179"/>
      <c r="C97" s="180"/>
      <c r="D97" s="181" t="s">
        <v>99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100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101</v>
      </c>
      <c r="E99" s="188"/>
      <c r="F99" s="188"/>
      <c r="G99" s="188"/>
      <c r="H99" s="188"/>
      <c r="I99" s="188"/>
      <c r="J99" s="189">
        <f>J191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102</v>
      </c>
      <c r="E100" s="188"/>
      <c r="F100" s="188"/>
      <c r="G100" s="188"/>
      <c r="H100" s="188"/>
      <c r="I100" s="188"/>
      <c r="J100" s="189">
        <f>J227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103</v>
      </c>
      <c r="E101" s="188"/>
      <c r="F101" s="188"/>
      <c r="G101" s="188"/>
      <c r="H101" s="188"/>
      <c r="I101" s="188"/>
      <c r="J101" s="189">
        <f>J234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104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Morava, Veselí nad Moravou-Uherský Ostroh-ř.km 130,250-131,870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01 - stavba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Veselí nad Moravou</v>
      </c>
      <c r="G115" s="40"/>
      <c r="H115" s="40"/>
      <c r="I115" s="32" t="s">
        <v>22</v>
      </c>
      <c r="J115" s="79" t="str">
        <f>IF(J12="","",J12)</f>
        <v>21. 9. 2021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40"/>
      <c r="E117" s="40"/>
      <c r="F117" s="27" t="str">
        <f>E15</f>
        <v>Povodí Moravy, s.p.</v>
      </c>
      <c r="G117" s="40"/>
      <c r="H117" s="40"/>
      <c r="I117" s="32" t="s">
        <v>31</v>
      </c>
      <c r="J117" s="36" t="str">
        <f>E21</f>
        <v>Ing. Tomáš Pecival, Ph.D.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5.65" customHeight="1">
      <c r="A118" s="38"/>
      <c r="B118" s="39"/>
      <c r="C118" s="32" t="s">
        <v>29</v>
      </c>
      <c r="D118" s="40"/>
      <c r="E118" s="40"/>
      <c r="F118" s="27" t="str">
        <f>IF(E18="","",E18)</f>
        <v>Vyplň údaj</v>
      </c>
      <c r="G118" s="40"/>
      <c r="H118" s="40"/>
      <c r="I118" s="32" t="s">
        <v>35</v>
      </c>
      <c r="J118" s="36" t="str">
        <f>E24</f>
        <v>Ing. Tomáš Pecival, Ph.D.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105</v>
      </c>
      <c r="D120" s="194" t="s">
        <v>62</v>
      </c>
      <c r="E120" s="194" t="s">
        <v>58</v>
      </c>
      <c r="F120" s="194" t="s">
        <v>59</v>
      </c>
      <c r="G120" s="194" t="s">
        <v>106</v>
      </c>
      <c r="H120" s="194" t="s">
        <v>107</v>
      </c>
      <c r="I120" s="194" t="s">
        <v>108</v>
      </c>
      <c r="J120" s="195" t="s">
        <v>96</v>
      </c>
      <c r="K120" s="196" t="s">
        <v>109</v>
      </c>
      <c r="L120" s="197"/>
      <c r="M120" s="100" t="s">
        <v>1</v>
      </c>
      <c r="N120" s="101" t="s">
        <v>41</v>
      </c>
      <c r="O120" s="101" t="s">
        <v>110</v>
      </c>
      <c r="P120" s="101" t="s">
        <v>111</v>
      </c>
      <c r="Q120" s="101" t="s">
        <v>112</v>
      </c>
      <c r="R120" s="101" t="s">
        <v>113</v>
      </c>
      <c r="S120" s="101" t="s">
        <v>114</v>
      </c>
      <c r="T120" s="102" t="s">
        <v>115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116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15915.857669999999</v>
      </c>
      <c r="S121" s="104"/>
      <c r="T121" s="201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76</v>
      </c>
      <c r="AU121" s="17" t="s">
        <v>98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76</v>
      </c>
      <c r="E122" s="206" t="s">
        <v>117</v>
      </c>
      <c r="F122" s="206" t="s">
        <v>118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P123+P191+P227+P234</f>
        <v>0</v>
      </c>
      <c r="Q122" s="211"/>
      <c r="R122" s="212">
        <f>R123+R191+R227+R234</f>
        <v>15915.857669999999</v>
      </c>
      <c r="S122" s="211"/>
      <c r="T122" s="213">
        <f>T123+T191+T227+T234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85</v>
      </c>
      <c r="AT122" s="215" t="s">
        <v>76</v>
      </c>
      <c r="AU122" s="215" t="s">
        <v>77</v>
      </c>
      <c r="AY122" s="214" t="s">
        <v>119</v>
      </c>
      <c r="BK122" s="216">
        <f>BK123+BK191+BK227+BK234</f>
        <v>0</v>
      </c>
    </row>
    <row r="123" s="12" customFormat="1" ht="22.8" customHeight="1">
      <c r="A123" s="12"/>
      <c r="B123" s="203"/>
      <c r="C123" s="204"/>
      <c r="D123" s="205" t="s">
        <v>76</v>
      </c>
      <c r="E123" s="217" t="s">
        <v>85</v>
      </c>
      <c r="F123" s="217" t="s">
        <v>120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SUM(P124:P190)</f>
        <v>0</v>
      </c>
      <c r="Q123" s="211"/>
      <c r="R123" s="212">
        <f>SUM(R124:R190)</f>
        <v>1140.09735</v>
      </c>
      <c r="S123" s="211"/>
      <c r="T123" s="213">
        <f>SUM(T124:T190)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85</v>
      </c>
      <c r="AT123" s="215" t="s">
        <v>76</v>
      </c>
      <c r="AU123" s="215" t="s">
        <v>85</v>
      </c>
      <c r="AY123" s="214" t="s">
        <v>119</v>
      </c>
      <c r="BK123" s="216">
        <f>SUM(BK124:BK190)</f>
        <v>0</v>
      </c>
    </row>
    <row r="124" s="2" customFormat="1" ht="24.15" customHeight="1">
      <c r="A124" s="38"/>
      <c r="B124" s="39"/>
      <c r="C124" s="219" t="s">
        <v>85</v>
      </c>
      <c r="D124" s="219" t="s">
        <v>121</v>
      </c>
      <c r="E124" s="220" t="s">
        <v>122</v>
      </c>
      <c r="F124" s="221" t="s">
        <v>123</v>
      </c>
      <c r="G124" s="222" t="s">
        <v>124</v>
      </c>
      <c r="H124" s="223">
        <v>1.0469999999999999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42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125</v>
      </c>
      <c r="AT124" s="231" t="s">
        <v>121</v>
      </c>
      <c r="AU124" s="231" t="s">
        <v>87</v>
      </c>
      <c r="AY124" s="17" t="s">
        <v>119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85</v>
      </c>
      <c r="BK124" s="232">
        <f>ROUND(I124*H124,2)</f>
        <v>0</v>
      </c>
      <c r="BL124" s="17" t="s">
        <v>125</v>
      </c>
      <c r="BM124" s="231" t="s">
        <v>126</v>
      </c>
    </row>
    <row r="125" s="2" customFormat="1">
      <c r="A125" s="38"/>
      <c r="B125" s="39"/>
      <c r="C125" s="40"/>
      <c r="D125" s="233" t="s">
        <v>127</v>
      </c>
      <c r="E125" s="40"/>
      <c r="F125" s="234" t="s">
        <v>128</v>
      </c>
      <c r="G125" s="40"/>
      <c r="H125" s="40"/>
      <c r="I125" s="235"/>
      <c r="J125" s="40"/>
      <c r="K125" s="40"/>
      <c r="L125" s="44"/>
      <c r="M125" s="236"/>
      <c r="N125" s="23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127</v>
      </c>
      <c r="AU125" s="17" t="s">
        <v>87</v>
      </c>
    </row>
    <row r="126" s="13" customFormat="1">
      <c r="A126" s="13"/>
      <c r="B126" s="238"/>
      <c r="C126" s="239"/>
      <c r="D126" s="233" t="s">
        <v>129</v>
      </c>
      <c r="E126" s="240" t="s">
        <v>1</v>
      </c>
      <c r="F126" s="241" t="s">
        <v>130</v>
      </c>
      <c r="G126" s="239"/>
      <c r="H126" s="242">
        <v>1.0469999999999999</v>
      </c>
      <c r="I126" s="243"/>
      <c r="J126" s="239"/>
      <c r="K126" s="239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129</v>
      </c>
      <c r="AU126" s="248" t="s">
        <v>87</v>
      </c>
      <c r="AV126" s="13" t="s">
        <v>87</v>
      </c>
      <c r="AW126" s="13" t="s">
        <v>34</v>
      </c>
      <c r="AX126" s="13" t="s">
        <v>85</v>
      </c>
      <c r="AY126" s="248" t="s">
        <v>119</v>
      </c>
    </row>
    <row r="127" s="2" customFormat="1" ht="37.8" customHeight="1">
      <c r="A127" s="38"/>
      <c r="B127" s="39"/>
      <c r="C127" s="219" t="s">
        <v>87</v>
      </c>
      <c r="D127" s="219" t="s">
        <v>121</v>
      </c>
      <c r="E127" s="220" t="s">
        <v>131</v>
      </c>
      <c r="F127" s="221" t="s">
        <v>132</v>
      </c>
      <c r="G127" s="222" t="s">
        <v>133</v>
      </c>
      <c r="H127" s="223">
        <v>25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42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125</v>
      </c>
      <c r="AT127" s="231" t="s">
        <v>121</v>
      </c>
      <c r="AU127" s="231" t="s">
        <v>87</v>
      </c>
      <c r="AY127" s="17" t="s">
        <v>119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85</v>
      </c>
      <c r="BK127" s="232">
        <f>ROUND(I127*H127,2)</f>
        <v>0</v>
      </c>
      <c r="BL127" s="17" t="s">
        <v>125</v>
      </c>
      <c r="BM127" s="231" t="s">
        <v>134</v>
      </c>
    </row>
    <row r="128" s="2" customFormat="1">
      <c r="A128" s="38"/>
      <c r="B128" s="39"/>
      <c r="C128" s="40"/>
      <c r="D128" s="233" t="s">
        <v>127</v>
      </c>
      <c r="E128" s="40"/>
      <c r="F128" s="234" t="s">
        <v>135</v>
      </c>
      <c r="G128" s="40"/>
      <c r="H128" s="40"/>
      <c r="I128" s="235"/>
      <c r="J128" s="40"/>
      <c r="K128" s="40"/>
      <c r="L128" s="44"/>
      <c r="M128" s="236"/>
      <c r="N128" s="23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127</v>
      </c>
      <c r="AU128" s="17" t="s">
        <v>87</v>
      </c>
    </row>
    <row r="129" s="2" customFormat="1" ht="33" customHeight="1">
      <c r="A129" s="38"/>
      <c r="B129" s="39"/>
      <c r="C129" s="219" t="s">
        <v>136</v>
      </c>
      <c r="D129" s="219" t="s">
        <v>121</v>
      </c>
      <c r="E129" s="220" t="s">
        <v>137</v>
      </c>
      <c r="F129" s="221" t="s">
        <v>138</v>
      </c>
      <c r="G129" s="222" t="s">
        <v>139</v>
      </c>
      <c r="H129" s="223">
        <v>4012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42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125</v>
      </c>
      <c r="AT129" s="231" t="s">
        <v>121</v>
      </c>
      <c r="AU129" s="231" t="s">
        <v>87</v>
      </c>
      <c r="AY129" s="17" t="s">
        <v>119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85</v>
      </c>
      <c r="BK129" s="232">
        <f>ROUND(I129*H129,2)</f>
        <v>0</v>
      </c>
      <c r="BL129" s="17" t="s">
        <v>125</v>
      </c>
      <c r="BM129" s="231" t="s">
        <v>140</v>
      </c>
    </row>
    <row r="130" s="2" customFormat="1">
      <c r="A130" s="38"/>
      <c r="B130" s="39"/>
      <c r="C130" s="40"/>
      <c r="D130" s="233" t="s">
        <v>127</v>
      </c>
      <c r="E130" s="40"/>
      <c r="F130" s="234" t="s">
        <v>141</v>
      </c>
      <c r="G130" s="40"/>
      <c r="H130" s="40"/>
      <c r="I130" s="235"/>
      <c r="J130" s="40"/>
      <c r="K130" s="40"/>
      <c r="L130" s="44"/>
      <c r="M130" s="236"/>
      <c r="N130" s="23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127</v>
      </c>
      <c r="AU130" s="17" t="s">
        <v>87</v>
      </c>
    </row>
    <row r="131" s="2" customFormat="1">
      <c r="A131" s="38"/>
      <c r="B131" s="39"/>
      <c r="C131" s="40"/>
      <c r="D131" s="233" t="s">
        <v>142</v>
      </c>
      <c r="E131" s="40"/>
      <c r="F131" s="249" t="s">
        <v>143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142</v>
      </c>
      <c r="AU131" s="17" t="s">
        <v>87</v>
      </c>
    </row>
    <row r="132" s="14" customFormat="1">
      <c r="A132" s="14"/>
      <c r="B132" s="250"/>
      <c r="C132" s="251"/>
      <c r="D132" s="233" t="s">
        <v>129</v>
      </c>
      <c r="E132" s="252" t="s">
        <v>1</v>
      </c>
      <c r="F132" s="253" t="s">
        <v>144</v>
      </c>
      <c r="G132" s="251"/>
      <c r="H132" s="252" t="s">
        <v>1</v>
      </c>
      <c r="I132" s="254"/>
      <c r="J132" s="251"/>
      <c r="K132" s="251"/>
      <c r="L132" s="255"/>
      <c r="M132" s="256"/>
      <c r="N132" s="257"/>
      <c r="O132" s="257"/>
      <c r="P132" s="257"/>
      <c r="Q132" s="257"/>
      <c r="R132" s="257"/>
      <c r="S132" s="257"/>
      <c r="T132" s="25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9" t="s">
        <v>129</v>
      </c>
      <c r="AU132" s="259" t="s">
        <v>87</v>
      </c>
      <c r="AV132" s="14" t="s">
        <v>85</v>
      </c>
      <c r="AW132" s="14" t="s">
        <v>34</v>
      </c>
      <c r="AX132" s="14" t="s">
        <v>77</v>
      </c>
      <c r="AY132" s="259" t="s">
        <v>119</v>
      </c>
    </row>
    <row r="133" s="13" customFormat="1">
      <c r="A133" s="13"/>
      <c r="B133" s="238"/>
      <c r="C133" s="239"/>
      <c r="D133" s="233" t="s">
        <v>129</v>
      </c>
      <c r="E133" s="240" t="s">
        <v>1</v>
      </c>
      <c r="F133" s="241" t="s">
        <v>145</v>
      </c>
      <c r="G133" s="239"/>
      <c r="H133" s="242">
        <v>94</v>
      </c>
      <c r="I133" s="243"/>
      <c r="J133" s="239"/>
      <c r="K133" s="239"/>
      <c r="L133" s="244"/>
      <c r="M133" s="245"/>
      <c r="N133" s="246"/>
      <c r="O133" s="246"/>
      <c r="P133" s="246"/>
      <c r="Q133" s="246"/>
      <c r="R133" s="246"/>
      <c r="S133" s="246"/>
      <c r="T133" s="24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8" t="s">
        <v>129</v>
      </c>
      <c r="AU133" s="248" t="s">
        <v>87</v>
      </c>
      <c r="AV133" s="13" t="s">
        <v>87</v>
      </c>
      <c r="AW133" s="13" t="s">
        <v>34</v>
      </c>
      <c r="AX133" s="13" t="s">
        <v>77</v>
      </c>
      <c r="AY133" s="248" t="s">
        <v>119</v>
      </c>
    </row>
    <row r="134" s="14" customFormat="1">
      <c r="A134" s="14"/>
      <c r="B134" s="250"/>
      <c r="C134" s="251"/>
      <c r="D134" s="233" t="s">
        <v>129</v>
      </c>
      <c r="E134" s="252" t="s">
        <v>1</v>
      </c>
      <c r="F134" s="253" t="s">
        <v>146</v>
      </c>
      <c r="G134" s="251"/>
      <c r="H134" s="252" t="s">
        <v>1</v>
      </c>
      <c r="I134" s="254"/>
      <c r="J134" s="251"/>
      <c r="K134" s="251"/>
      <c r="L134" s="255"/>
      <c r="M134" s="256"/>
      <c r="N134" s="257"/>
      <c r="O134" s="257"/>
      <c r="P134" s="257"/>
      <c r="Q134" s="257"/>
      <c r="R134" s="257"/>
      <c r="S134" s="257"/>
      <c r="T134" s="25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9" t="s">
        <v>129</v>
      </c>
      <c r="AU134" s="259" t="s">
        <v>87</v>
      </c>
      <c r="AV134" s="14" t="s">
        <v>85</v>
      </c>
      <c r="AW134" s="14" t="s">
        <v>34</v>
      </c>
      <c r="AX134" s="14" t="s">
        <v>77</v>
      </c>
      <c r="AY134" s="259" t="s">
        <v>119</v>
      </c>
    </row>
    <row r="135" s="13" customFormat="1">
      <c r="A135" s="13"/>
      <c r="B135" s="238"/>
      <c r="C135" s="239"/>
      <c r="D135" s="233" t="s">
        <v>129</v>
      </c>
      <c r="E135" s="240" t="s">
        <v>1</v>
      </c>
      <c r="F135" s="241" t="s">
        <v>147</v>
      </c>
      <c r="G135" s="239"/>
      <c r="H135" s="242">
        <v>1418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129</v>
      </c>
      <c r="AU135" s="248" t="s">
        <v>87</v>
      </c>
      <c r="AV135" s="13" t="s">
        <v>87</v>
      </c>
      <c r="AW135" s="13" t="s">
        <v>34</v>
      </c>
      <c r="AX135" s="13" t="s">
        <v>77</v>
      </c>
      <c r="AY135" s="248" t="s">
        <v>119</v>
      </c>
    </row>
    <row r="136" s="14" customFormat="1">
      <c r="A136" s="14"/>
      <c r="B136" s="250"/>
      <c r="C136" s="251"/>
      <c r="D136" s="233" t="s">
        <v>129</v>
      </c>
      <c r="E136" s="252" t="s">
        <v>1</v>
      </c>
      <c r="F136" s="253" t="s">
        <v>148</v>
      </c>
      <c r="G136" s="251"/>
      <c r="H136" s="252" t="s">
        <v>1</v>
      </c>
      <c r="I136" s="254"/>
      <c r="J136" s="251"/>
      <c r="K136" s="251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129</v>
      </c>
      <c r="AU136" s="259" t="s">
        <v>87</v>
      </c>
      <c r="AV136" s="14" t="s">
        <v>85</v>
      </c>
      <c r="AW136" s="14" t="s">
        <v>34</v>
      </c>
      <c r="AX136" s="14" t="s">
        <v>77</v>
      </c>
      <c r="AY136" s="259" t="s">
        <v>119</v>
      </c>
    </row>
    <row r="137" s="13" customFormat="1">
      <c r="A137" s="13"/>
      <c r="B137" s="238"/>
      <c r="C137" s="239"/>
      <c r="D137" s="233" t="s">
        <v>129</v>
      </c>
      <c r="E137" s="240" t="s">
        <v>1</v>
      </c>
      <c r="F137" s="241" t="s">
        <v>149</v>
      </c>
      <c r="G137" s="239"/>
      <c r="H137" s="242">
        <v>2500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129</v>
      </c>
      <c r="AU137" s="248" t="s">
        <v>87</v>
      </c>
      <c r="AV137" s="13" t="s">
        <v>87</v>
      </c>
      <c r="AW137" s="13" t="s">
        <v>34</v>
      </c>
      <c r="AX137" s="13" t="s">
        <v>77</v>
      </c>
      <c r="AY137" s="248" t="s">
        <v>119</v>
      </c>
    </row>
    <row r="138" s="15" customFormat="1">
      <c r="A138" s="15"/>
      <c r="B138" s="260"/>
      <c r="C138" s="261"/>
      <c r="D138" s="233" t="s">
        <v>129</v>
      </c>
      <c r="E138" s="262" t="s">
        <v>1</v>
      </c>
      <c r="F138" s="263" t="s">
        <v>150</v>
      </c>
      <c r="G138" s="261"/>
      <c r="H138" s="264">
        <v>4012</v>
      </c>
      <c r="I138" s="265"/>
      <c r="J138" s="261"/>
      <c r="K138" s="261"/>
      <c r="L138" s="266"/>
      <c r="M138" s="267"/>
      <c r="N138" s="268"/>
      <c r="O138" s="268"/>
      <c r="P138" s="268"/>
      <c r="Q138" s="268"/>
      <c r="R138" s="268"/>
      <c r="S138" s="268"/>
      <c r="T138" s="269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0" t="s">
        <v>129</v>
      </c>
      <c r="AU138" s="270" t="s">
        <v>87</v>
      </c>
      <c r="AV138" s="15" t="s">
        <v>125</v>
      </c>
      <c r="AW138" s="15" t="s">
        <v>34</v>
      </c>
      <c r="AX138" s="15" t="s">
        <v>85</v>
      </c>
      <c r="AY138" s="270" t="s">
        <v>119</v>
      </c>
    </row>
    <row r="139" s="2" customFormat="1" ht="33" customHeight="1">
      <c r="A139" s="38"/>
      <c r="B139" s="39"/>
      <c r="C139" s="219" t="s">
        <v>125</v>
      </c>
      <c r="D139" s="219" t="s">
        <v>121</v>
      </c>
      <c r="E139" s="220" t="s">
        <v>151</v>
      </c>
      <c r="F139" s="221" t="s">
        <v>152</v>
      </c>
      <c r="G139" s="222" t="s">
        <v>139</v>
      </c>
      <c r="H139" s="223">
        <v>756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42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125</v>
      </c>
      <c r="AT139" s="231" t="s">
        <v>121</v>
      </c>
      <c r="AU139" s="231" t="s">
        <v>87</v>
      </c>
      <c r="AY139" s="17" t="s">
        <v>119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85</v>
      </c>
      <c r="BK139" s="232">
        <f>ROUND(I139*H139,2)</f>
        <v>0</v>
      </c>
      <c r="BL139" s="17" t="s">
        <v>125</v>
      </c>
      <c r="BM139" s="231" t="s">
        <v>153</v>
      </c>
    </row>
    <row r="140" s="2" customFormat="1">
      <c r="A140" s="38"/>
      <c r="B140" s="39"/>
      <c r="C140" s="40"/>
      <c r="D140" s="233" t="s">
        <v>127</v>
      </c>
      <c r="E140" s="40"/>
      <c r="F140" s="234" t="s">
        <v>154</v>
      </c>
      <c r="G140" s="40"/>
      <c r="H140" s="40"/>
      <c r="I140" s="235"/>
      <c r="J140" s="40"/>
      <c r="K140" s="40"/>
      <c r="L140" s="44"/>
      <c r="M140" s="236"/>
      <c r="N140" s="237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127</v>
      </c>
      <c r="AU140" s="17" t="s">
        <v>87</v>
      </c>
    </row>
    <row r="141" s="14" customFormat="1">
      <c r="A141" s="14"/>
      <c r="B141" s="250"/>
      <c r="C141" s="251"/>
      <c r="D141" s="233" t="s">
        <v>129</v>
      </c>
      <c r="E141" s="252" t="s">
        <v>1</v>
      </c>
      <c r="F141" s="253" t="s">
        <v>144</v>
      </c>
      <c r="G141" s="251"/>
      <c r="H141" s="252" t="s">
        <v>1</v>
      </c>
      <c r="I141" s="254"/>
      <c r="J141" s="251"/>
      <c r="K141" s="251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129</v>
      </c>
      <c r="AU141" s="259" t="s">
        <v>87</v>
      </c>
      <c r="AV141" s="14" t="s">
        <v>85</v>
      </c>
      <c r="AW141" s="14" t="s">
        <v>34</v>
      </c>
      <c r="AX141" s="14" t="s">
        <v>77</v>
      </c>
      <c r="AY141" s="259" t="s">
        <v>119</v>
      </c>
    </row>
    <row r="142" s="13" customFormat="1">
      <c r="A142" s="13"/>
      <c r="B142" s="238"/>
      <c r="C142" s="239"/>
      <c r="D142" s="233" t="s">
        <v>129</v>
      </c>
      <c r="E142" s="240" t="s">
        <v>1</v>
      </c>
      <c r="F142" s="241" t="s">
        <v>155</v>
      </c>
      <c r="G142" s="239"/>
      <c r="H142" s="242">
        <v>47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129</v>
      </c>
      <c r="AU142" s="248" t="s">
        <v>87</v>
      </c>
      <c r="AV142" s="13" t="s">
        <v>87</v>
      </c>
      <c r="AW142" s="13" t="s">
        <v>34</v>
      </c>
      <c r="AX142" s="13" t="s">
        <v>77</v>
      </c>
      <c r="AY142" s="248" t="s">
        <v>119</v>
      </c>
    </row>
    <row r="143" s="14" customFormat="1">
      <c r="A143" s="14"/>
      <c r="B143" s="250"/>
      <c r="C143" s="251"/>
      <c r="D143" s="233" t="s">
        <v>129</v>
      </c>
      <c r="E143" s="252" t="s">
        <v>1</v>
      </c>
      <c r="F143" s="253" t="s">
        <v>146</v>
      </c>
      <c r="G143" s="251"/>
      <c r="H143" s="252" t="s">
        <v>1</v>
      </c>
      <c r="I143" s="254"/>
      <c r="J143" s="251"/>
      <c r="K143" s="251"/>
      <c r="L143" s="255"/>
      <c r="M143" s="256"/>
      <c r="N143" s="257"/>
      <c r="O143" s="257"/>
      <c r="P143" s="257"/>
      <c r="Q143" s="257"/>
      <c r="R143" s="257"/>
      <c r="S143" s="257"/>
      <c r="T143" s="25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9" t="s">
        <v>129</v>
      </c>
      <c r="AU143" s="259" t="s">
        <v>87</v>
      </c>
      <c r="AV143" s="14" t="s">
        <v>85</v>
      </c>
      <c r="AW143" s="14" t="s">
        <v>34</v>
      </c>
      <c r="AX143" s="14" t="s">
        <v>77</v>
      </c>
      <c r="AY143" s="259" t="s">
        <v>119</v>
      </c>
    </row>
    <row r="144" s="13" customFormat="1">
      <c r="A144" s="13"/>
      <c r="B144" s="238"/>
      <c r="C144" s="239"/>
      <c r="D144" s="233" t="s">
        <v>129</v>
      </c>
      <c r="E144" s="240" t="s">
        <v>1</v>
      </c>
      <c r="F144" s="241" t="s">
        <v>156</v>
      </c>
      <c r="G144" s="239"/>
      <c r="H144" s="242">
        <v>709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129</v>
      </c>
      <c r="AU144" s="248" t="s">
        <v>87</v>
      </c>
      <c r="AV144" s="13" t="s">
        <v>87</v>
      </c>
      <c r="AW144" s="13" t="s">
        <v>34</v>
      </c>
      <c r="AX144" s="13" t="s">
        <v>77</v>
      </c>
      <c r="AY144" s="248" t="s">
        <v>119</v>
      </c>
    </row>
    <row r="145" s="15" customFormat="1">
      <c r="A145" s="15"/>
      <c r="B145" s="260"/>
      <c r="C145" s="261"/>
      <c r="D145" s="233" t="s">
        <v>129</v>
      </c>
      <c r="E145" s="262" t="s">
        <v>1</v>
      </c>
      <c r="F145" s="263" t="s">
        <v>150</v>
      </c>
      <c r="G145" s="261"/>
      <c r="H145" s="264">
        <v>756</v>
      </c>
      <c r="I145" s="265"/>
      <c r="J145" s="261"/>
      <c r="K145" s="261"/>
      <c r="L145" s="266"/>
      <c r="M145" s="267"/>
      <c r="N145" s="268"/>
      <c r="O145" s="268"/>
      <c r="P145" s="268"/>
      <c r="Q145" s="268"/>
      <c r="R145" s="268"/>
      <c r="S145" s="268"/>
      <c r="T145" s="269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0" t="s">
        <v>129</v>
      </c>
      <c r="AU145" s="270" t="s">
        <v>87</v>
      </c>
      <c r="AV145" s="15" t="s">
        <v>125</v>
      </c>
      <c r="AW145" s="15" t="s">
        <v>34</v>
      </c>
      <c r="AX145" s="15" t="s">
        <v>85</v>
      </c>
      <c r="AY145" s="270" t="s">
        <v>119</v>
      </c>
    </row>
    <row r="146" s="2" customFormat="1" ht="24.15" customHeight="1">
      <c r="A146" s="38"/>
      <c r="B146" s="39"/>
      <c r="C146" s="219" t="s">
        <v>157</v>
      </c>
      <c r="D146" s="219" t="s">
        <v>121</v>
      </c>
      <c r="E146" s="220" t="s">
        <v>158</v>
      </c>
      <c r="F146" s="221" t="s">
        <v>159</v>
      </c>
      <c r="G146" s="222" t="s">
        <v>139</v>
      </c>
      <c r="H146" s="223">
        <v>470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42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125</v>
      </c>
      <c r="AT146" s="231" t="s">
        <v>121</v>
      </c>
      <c r="AU146" s="231" t="s">
        <v>87</v>
      </c>
      <c r="AY146" s="17" t="s">
        <v>119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85</v>
      </c>
      <c r="BK146" s="232">
        <f>ROUND(I146*H146,2)</f>
        <v>0</v>
      </c>
      <c r="BL146" s="17" t="s">
        <v>125</v>
      </c>
      <c r="BM146" s="231" t="s">
        <v>160</v>
      </c>
    </row>
    <row r="147" s="2" customFormat="1">
      <c r="A147" s="38"/>
      <c r="B147" s="39"/>
      <c r="C147" s="40"/>
      <c r="D147" s="233" t="s">
        <v>127</v>
      </c>
      <c r="E147" s="40"/>
      <c r="F147" s="234" t="s">
        <v>161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127</v>
      </c>
      <c r="AU147" s="17" t="s">
        <v>87</v>
      </c>
    </row>
    <row r="148" s="14" customFormat="1">
      <c r="A148" s="14"/>
      <c r="B148" s="250"/>
      <c r="C148" s="251"/>
      <c r="D148" s="233" t="s">
        <v>129</v>
      </c>
      <c r="E148" s="252" t="s">
        <v>1</v>
      </c>
      <c r="F148" s="253" t="s">
        <v>144</v>
      </c>
      <c r="G148" s="251"/>
      <c r="H148" s="252" t="s">
        <v>1</v>
      </c>
      <c r="I148" s="254"/>
      <c r="J148" s="251"/>
      <c r="K148" s="251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129</v>
      </c>
      <c r="AU148" s="259" t="s">
        <v>87</v>
      </c>
      <c r="AV148" s="14" t="s">
        <v>85</v>
      </c>
      <c r="AW148" s="14" t="s">
        <v>34</v>
      </c>
      <c r="AX148" s="14" t="s">
        <v>77</v>
      </c>
      <c r="AY148" s="259" t="s">
        <v>119</v>
      </c>
    </row>
    <row r="149" s="13" customFormat="1">
      <c r="A149" s="13"/>
      <c r="B149" s="238"/>
      <c r="C149" s="239"/>
      <c r="D149" s="233" t="s">
        <v>129</v>
      </c>
      <c r="E149" s="240" t="s">
        <v>1</v>
      </c>
      <c r="F149" s="241" t="s">
        <v>162</v>
      </c>
      <c r="G149" s="239"/>
      <c r="H149" s="242">
        <v>26</v>
      </c>
      <c r="I149" s="243"/>
      <c r="J149" s="239"/>
      <c r="K149" s="239"/>
      <c r="L149" s="244"/>
      <c r="M149" s="245"/>
      <c r="N149" s="246"/>
      <c r="O149" s="246"/>
      <c r="P149" s="246"/>
      <c r="Q149" s="246"/>
      <c r="R149" s="246"/>
      <c r="S149" s="246"/>
      <c r="T149" s="24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8" t="s">
        <v>129</v>
      </c>
      <c r="AU149" s="248" t="s">
        <v>87</v>
      </c>
      <c r="AV149" s="13" t="s">
        <v>87</v>
      </c>
      <c r="AW149" s="13" t="s">
        <v>34</v>
      </c>
      <c r="AX149" s="13" t="s">
        <v>77</v>
      </c>
      <c r="AY149" s="248" t="s">
        <v>119</v>
      </c>
    </row>
    <row r="150" s="14" customFormat="1">
      <c r="A150" s="14"/>
      <c r="B150" s="250"/>
      <c r="C150" s="251"/>
      <c r="D150" s="233" t="s">
        <v>129</v>
      </c>
      <c r="E150" s="252" t="s">
        <v>1</v>
      </c>
      <c r="F150" s="253" t="s">
        <v>146</v>
      </c>
      <c r="G150" s="251"/>
      <c r="H150" s="252" t="s">
        <v>1</v>
      </c>
      <c r="I150" s="254"/>
      <c r="J150" s="251"/>
      <c r="K150" s="251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129</v>
      </c>
      <c r="AU150" s="259" t="s">
        <v>87</v>
      </c>
      <c r="AV150" s="14" t="s">
        <v>85</v>
      </c>
      <c r="AW150" s="14" t="s">
        <v>34</v>
      </c>
      <c r="AX150" s="14" t="s">
        <v>77</v>
      </c>
      <c r="AY150" s="259" t="s">
        <v>119</v>
      </c>
    </row>
    <row r="151" s="13" customFormat="1">
      <c r="A151" s="13"/>
      <c r="B151" s="238"/>
      <c r="C151" s="239"/>
      <c r="D151" s="233" t="s">
        <v>129</v>
      </c>
      <c r="E151" s="240" t="s">
        <v>1</v>
      </c>
      <c r="F151" s="241" t="s">
        <v>163</v>
      </c>
      <c r="G151" s="239"/>
      <c r="H151" s="242">
        <v>444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129</v>
      </c>
      <c r="AU151" s="248" t="s">
        <v>87</v>
      </c>
      <c r="AV151" s="13" t="s">
        <v>87</v>
      </c>
      <c r="AW151" s="13" t="s">
        <v>34</v>
      </c>
      <c r="AX151" s="13" t="s">
        <v>77</v>
      </c>
      <c r="AY151" s="248" t="s">
        <v>119</v>
      </c>
    </row>
    <row r="152" s="15" customFormat="1">
      <c r="A152" s="15"/>
      <c r="B152" s="260"/>
      <c r="C152" s="261"/>
      <c r="D152" s="233" t="s">
        <v>129</v>
      </c>
      <c r="E152" s="262" t="s">
        <v>1</v>
      </c>
      <c r="F152" s="263" t="s">
        <v>150</v>
      </c>
      <c r="G152" s="261"/>
      <c r="H152" s="264">
        <v>470</v>
      </c>
      <c r="I152" s="265"/>
      <c r="J152" s="261"/>
      <c r="K152" s="261"/>
      <c r="L152" s="266"/>
      <c r="M152" s="267"/>
      <c r="N152" s="268"/>
      <c r="O152" s="268"/>
      <c r="P152" s="268"/>
      <c r="Q152" s="268"/>
      <c r="R152" s="268"/>
      <c r="S152" s="268"/>
      <c r="T152" s="269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0" t="s">
        <v>129</v>
      </c>
      <c r="AU152" s="270" t="s">
        <v>87</v>
      </c>
      <c r="AV152" s="15" t="s">
        <v>125</v>
      </c>
      <c r="AW152" s="15" t="s">
        <v>34</v>
      </c>
      <c r="AX152" s="15" t="s">
        <v>85</v>
      </c>
      <c r="AY152" s="270" t="s">
        <v>119</v>
      </c>
    </row>
    <row r="153" s="2" customFormat="1" ht="16.5" customHeight="1">
      <c r="A153" s="38"/>
      <c r="B153" s="39"/>
      <c r="C153" s="219" t="s">
        <v>164</v>
      </c>
      <c r="D153" s="219" t="s">
        <v>121</v>
      </c>
      <c r="E153" s="220" t="s">
        <v>165</v>
      </c>
      <c r="F153" s="221" t="s">
        <v>166</v>
      </c>
      <c r="G153" s="222" t="s">
        <v>139</v>
      </c>
      <c r="H153" s="223">
        <v>1042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42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125</v>
      </c>
      <c r="AT153" s="231" t="s">
        <v>121</v>
      </c>
      <c r="AU153" s="231" t="s">
        <v>87</v>
      </c>
      <c r="AY153" s="17" t="s">
        <v>119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85</v>
      </c>
      <c r="BK153" s="232">
        <f>ROUND(I153*H153,2)</f>
        <v>0</v>
      </c>
      <c r="BL153" s="17" t="s">
        <v>125</v>
      </c>
      <c r="BM153" s="231" t="s">
        <v>167</v>
      </c>
    </row>
    <row r="154" s="2" customFormat="1">
      <c r="A154" s="38"/>
      <c r="B154" s="39"/>
      <c r="C154" s="40"/>
      <c r="D154" s="233" t="s">
        <v>127</v>
      </c>
      <c r="E154" s="40"/>
      <c r="F154" s="234" t="s">
        <v>168</v>
      </c>
      <c r="G154" s="40"/>
      <c r="H154" s="40"/>
      <c r="I154" s="235"/>
      <c r="J154" s="40"/>
      <c r="K154" s="40"/>
      <c r="L154" s="44"/>
      <c r="M154" s="236"/>
      <c r="N154" s="23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127</v>
      </c>
      <c r="AU154" s="17" t="s">
        <v>87</v>
      </c>
    </row>
    <row r="155" s="14" customFormat="1">
      <c r="A155" s="14"/>
      <c r="B155" s="250"/>
      <c r="C155" s="251"/>
      <c r="D155" s="233" t="s">
        <v>129</v>
      </c>
      <c r="E155" s="252" t="s">
        <v>1</v>
      </c>
      <c r="F155" s="253" t="s">
        <v>144</v>
      </c>
      <c r="G155" s="251"/>
      <c r="H155" s="252" t="s">
        <v>1</v>
      </c>
      <c r="I155" s="254"/>
      <c r="J155" s="251"/>
      <c r="K155" s="251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129</v>
      </c>
      <c r="AU155" s="259" t="s">
        <v>87</v>
      </c>
      <c r="AV155" s="14" t="s">
        <v>85</v>
      </c>
      <c r="AW155" s="14" t="s">
        <v>34</v>
      </c>
      <c r="AX155" s="14" t="s">
        <v>77</v>
      </c>
      <c r="AY155" s="259" t="s">
        <v>119</v>
      </c>
    </row>
    <row r="156" s="13" customFormat="1">
      <c r="A156" s="13"/>
      <c r="B156" s="238"/>
      <c r="C156" s="239"/>
      <c r="D156" s="233" t="s">
        <v>129</v>
      </c>
      <c r="E156" s="240" t="s">
        <v>1</v>
      </c>
      <c r="F156" s="241" t="s">
        <v>169</v>
      </c>
      <c r="G156" s="239"/>
      <c r="H156" s="242">
        <v>68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129</v>
      </c>
      <c r="AU156" s="248" t="s">
        <v>87</v>
      </c>
      <c r="AV156" s="13" t="s">
        <v>87</v>
      </c>
      <c r="AW156" s="13" t="s">
        <v>34</v>
      </c>
      <c r="AX156" s="13" t="s">
        <v>77</v>
      </c>
      <c r="AY156" s="248" t="s">
        <v>119</v>
      </c>
    </row>
    <row r="157" s="14" customFormat="1">
      <c r="A157" s="14"/>
      <c r="B157" s="250"/>
      <c r="C157" s="251"/>
      <c r="D157" s="233" t="s">
        <v>129</v>
      </c>
      <c r="E157" s="252" t="s">
        <v>1</v>
      </c>
      <c r="F157" s="253" t="s">
        <v>146</v>
      </c>
      <c r="G157" s="251"/>
      <c r="H157" s="252" t="s">
        <v>1</v>
      </c>
      <c r="I157" s="254"/>
      <c r="J157" s="251"/>
      <c r="K157" s="251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129</v>
      </c>
      <c r="AU157" s="259" t="s">
        <v>87</v>
      </c>
      <c r="AV157" s="14" t="s">
        <v>85</v>
      </c>
      <c r="AW157" s="14" t="s">
        <v>34</v>
      </c>
      <c r="AX157" s="14" t="s">
        <v>77</v>
      </c>
      <c r="AY157" s="259" t="s">
        <v>119</v>
      </c>
    </row>
    <row r="158" s="13" customFormat="1">
      <c r="A158" s="13"/>
      <c r="B158" s="238"/>
      <c r="C158" s="239"/>
      <c r="D158" s="233" t="s">
        <v>129</v>
      </c>
      <c r="E158" s="240" t="s">
        <v>1</v>
      </c>
      <c r="F158" s="241" t="s">
        <v>170</v>
      </c>
      <c r="G158" s="239"/>
      <c r="H158" s="242">
        <v>974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129</v>
      </c>
      <c r="AU158" s="248" t="s">
        <v>87</v>
      </c>
      <c r="AV158" s="13" t="s">
        <v>87</v>
      </c>
      <c r="AW158" s="13" t="s">
        <v>34</v>
      </c>
      <c r="AX158" s="13" t="s">
        <v>77</v>
      </c>
      <c r="AY158" s="248" t="s">
        <v>119</v>
      </c>
    </row>
    <row r="159" s="15" customFormat="1">
      <c r="A159" s="15"/>
      <c r="B159" s="260"/>
      <c r="C159" s="261"/>
      <c r="D159" s="233" t="s">
        <v>129</v>
      </c>
      <c r="E159" s="262" t="s">
        <v>1</v>
      </c>
      <c r="F159" s="263" t="s">
        <v>150</v>
      </c>
      <c r="G159" s="261"/>
      <c r="H159" s="264">
        <v>1042</v>
      </c>
      <c r="I159" s="265"/>
      <c r="J159" s="261"/>
      <c r="K159" s="261"/>
      <c r="L159" s="266"/>
      <c r="M159" s="267"/>
      <c r="N159" s="268"/>
      <c r="O159" s="268"/>
      <c r="P159" s="268"/>
      <c r="Q159" s="268"/>
      <c r="R159" s="268"/>
      <c r="S159" s="268"/>
      <c r="T159" s="269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0" t="s">
        <v>129</v>
      </c>
      <c r="AU159" s="270" t="s">
        <v>87</v>
      </c>
      <c r="AV159" s="15" t="s">
        <v>125</v>
      </c>
      <c r="AW159" s="15" t="s">
        <v>34</v>
      </c>
      <c r="AX159" s="15" t="s">
        <v>85</v>
      </c>
      <c r="AY159" s="270" t="s">
        <v>119</v>
      </c>
    </row>
    <row r="160" s="2" customFormat="1" ht="37.8" customHeight="1">
      <c r="A160" s="38"/>
      <c r="B160" s="39"/>
      <c r="C160" s="219" t="s">
        <v>171</v>
      </c>
      <c r="D160" s="219" t="s">
        <v>121</v>
      </c>
      <c r="E160" s="220" t="s">
        <v>172</v>
      </c>
      <c r="F160" s="221" t="s">
        <v>173</v>
      </c>
      <c r="G160" s="222" t="s">
        <v>139</v>
      </c>
      <c r="H160" s="223">
        <v>570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42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125</v>
      </c>
      <c r="AT160" s="231" t="s">
        <v>121</v>
      </c>
      <c r="AU160" s="231" t="s">
        <v>87</v>
      </c>
      <c r="AY160" s="17" t="s">
        <v>119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85</v>
      </c>
      <c r="BK160" s="232">
        <f>ROUND(I160*H160,2)</f>
        <v>0</v>
      </c>
      <c r="BL160" s="17" t="s">
        <v>125</v>
      </c>
      <c r="BM160" s="231" t="s">
        <v>174</v>
      </c>
    </row>
    <row r="161" s="2" customFormat="1">
      <c r="A161" s="38"/>
      <c r="B161" s="39"/>
      <c r="C161" s="40"/>
      <c r="D161" s="233" t="s">
        <v>127</v>
      </c>
      <c r="E161" s="40"/>
      <c r="F161" s="234" t="s">
        <v>175</v>
      </c>
      <c r="G161" s="40"/>
      <c r="H161" s="40"/>
      <c r="I161" s="235"/>
      <c r="J161" s="40"/>
      <c r="K161" s="40"/>
      <c r="L161" s="44"/>
      <c r="M161" s="236"/>
      <c r="N161" s="237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127</v>
      </c>
      <c r="AU161" s="17" t="s">
        <v>87</v>
      </c>
    </row>
    <row r="162" s="14" customFormat="1">
      <c r="A162" s="14"/>
      <c r="B162" s="250"/>
      <c r="C162" s="251"/>
      <c r="D162" s="233" t="s">
        <v>129</v>
      </c>
      <c r="E162" s="252" t="s">
        <v>1</v>
      </c>
      <c r="F162" s="253" t="s">
        <v>144</v>
      </c>
      <c r="G162" s="251"/>
      <c r="H162" s="252" t="s">
        <v>1</v>
      </c>
      <c r="I162" s="254"/>
      <c r="J162" s="251"/>
      <c r="K162" s="251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129</v>
      </c>
      <c r="AU162" s="259" t="s">
        <v>87</v>
      </c>
      <c r="AV162" s="14" t="s">
        <v>85</v>
      </c>
      <c r="AW162" s="14" t="s">
        <v>34</v>
      </c>
      <c r="AX162" s="14" t="s">
        <v>77</v>
      </c>
      <c r="AY162" s="259" t="s">
        <v>119</v>
      </c>
    </row>
    <row r="163" s="13" customFormat="1">
      <c r="A163" s="13"/>
      <c r="B163" s="238"/>
      <c r="C163" s="239"/>
      <c r="D163" s="233" t="s">
        <v>129</v>
      </c>
      <c r="E163" s="240" t="s">
        <v>1</v>
      </c>
      <c r="F163" s="241" t="s">
        <v>125</v>
      </c>
      <c r="G163" s="239"/>
      <c r="H163" s="242">
        <v>4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8" t="s">
        <v>129</v>
      </c>
      <c r="AU163" s="248" t="s">
        <v>87</v>
      </c>
      <c r="AV163" s="13" t="s">
        <v>87</v>
      </c>
      <c r="AW163" s="13" t="s">
        <v>34</v>
      </c>
      <c r="AX163" s="13" t="s">
        <v>77</v>
      </c>
      <c r="AY163" s="248" t="s">
        <v>119</v>
      </c>
    </row>
    <row r="164" s="14" customFormat="1">
      <c r="A164" s="14"/>
      <c r="B164" s="250"/>
      <c r="C164" s="251"/>
      <c r="D164" s="233" t="s">
        <v>129</v>
      </c>
      <c r="E164" s="252" t="s">
        <v>1</v>
      </c>
      <c r="F164" s="253" t="s">
        <v>146</v>
      </c>
      <c r="G164" s="251"/>
      <c r="H164" s="252" t="s">
        <v>1</v>
      </c>
      <c r="I164" s="254"/>
      <c r="J164" s="251"/>
      <c r="K164" s="251"/>
      <c r="L164" s="255"/>
      <c r="M164" s="256"/>
      <c r="N164" s="257"/>
      <c r="O164" s="257"/>
      <c r="P164" s="257"/>
      <c r="Q164" s="257"/>
      <c r="R164" s="257"/>
      <c r="S164" s="257"/>
      <c r="T164" s="25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129</v>
      </c>
      <c r="AU164" s="259" t="s">
        <v>87</v>
      </c>
      <c r="AV164" s="14" t="s">
        <v>85</v>
      </c>
      <c r="AW164" s="14" t="s">
        <v>34</v>
      </c>
      <c r="AX164" s="14" t="s">
        <v>77</v>
      </c>
      <c r="AY164" s="259" t="s">
        <v>119</v>
      </c>
    </row>
    <row r="165" s="13" customFormat="1">
      <c r="A165" s="13"/>
      <c r="B165" s="238"/>
      <c r="C165" s="239"/>
      <c r="D165" s="233" t="s">
        <v>129</v>
      </c>
      <c r="E165" s="240" t="s">
        <v>1</v>
      </c>
      <c r="F165" s="241" t="s">
        <v>176</v>
      </c>
      <c r="G165" s="239"/>
      <c r="H165" s="242">
        <v>566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129</v>
      </c>
      <c r="AU165" s="248" t="s">
        <v>87</v>
      </c>
      <c r="AV165" s="13" t="s">
        <v>87</v>
      </c>
      <c r="AW165" s="13" t="s">
        <v>34</v>
      </c>
      <c r="AX165" s="13" t="s">
        <v>77</v>
      </c>
      <c r="AY165" s="248" t="s">
        <v>119</v>
      </c>
    </row>
    <row r="166" s="15" customFormat="1">
      <c r="A166" s="15"/>
      <c r="B166" s="260"/>
      <c r="C166" s="261"/>
      <c r="D166" s="233" t="s">
        <v>129</v>
      </c>
      <c r="E166" s="262" t="s">
        <v>1</v>
      </c>
      <c r="F166" s="263" t="s">
        <v>150</v>
      </c>
      <c r="G166" s="261"/>
      <c r="H166" s="264">
        <v>570</v>
      </c>
      <c r="I166" s="265"/>
      <c r="J166" s="261"/>
      <c r="K166" s="261"/>
      <c r="L166" s="266"/>
      <c r="M166" s="267"/>
      <c r="N166" s="268"/>
      <c r="O166" s="268"/>
      <c r="P166" s="268"/>
      <c r="Q166" s="268"/>
      <c r="R166" s="268"/>
      <c r="S166" s="268"/>
      <c r="T166" s="269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0" t="s">
        <v>129</v>
      </c>
      <c r="AU166" s="270" t="s">
        <v>87</v>
      </c>
      <c r="AV166" s="15" t="s">
        <v>125</v>
      </c>
      <c r="AW166" s="15" t="s">
        <v>34</v>
      </c>
      <c r="AX166" s="15" t="s">
        <v>85</v>
      </c>
      <c r="AY166" s="270" t="s">
        <v>119</v>
      </c>
    </row>
    <row r="167" s="2" customFormat="1" ht="16.5" customHeight="1">
      <c r="A167" s="38"/>
      <c r="B167" s="39"/>
      <c r="C167" s="271" t="s">
        <v>177</v>
      </c>
      <c r="D167" s="271" t="s">
        <v>178</v>
      </c>
      <c r="E167" s="272" t="s">
        <v>179</v>
      </c>
      <c r="F167" s="273" t="s">
        <v>180</v>
      </c>
      <c r="G167" s="274" t="s">
        <v>181</v>
      </c>
      <c r="H167" s="275">
        <v>1140</v>
      </c>
      <c r="I167" s="276"/>
      <c r="J167" s="277">
        <f>ROUND(I167*H167,2)</f>
        <v>0</v>
      </c>
      <c r="K167" s="278"/>
      <c r="L167" s="279"/>
      <c r="M167" s="280" t="s">
        <v>1</v>
      </c>
      <c r="N167" s="281" t="s">
        <v>42</v>
      </c>
      <c r="O167" s="91"/>
      <c r="P167" s="229">
        <f>O167*H167</f>
        <v>0</v>
      </c>
      <c r="Q167" s="229">
        <v>1</v>
      </c>
      <c r="R167" s="229">
        <f>Q167*H167</f>
        <v>1140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177</v>
      </c>
      <c r="AT167" s="231" t="s">
        <v>178</v>
      </c>
      <c r="AU167" s="231" t="s">
        <v>87</v>
      </c>
      <c r="AY167" s="17" t="s">
        <v>119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85</v>
      </c>
      <c r="BK167" s="232">
        <f>ROUND(I167*H167,2)</f>
        <v>0</v>
      </c>
      <c r="BL167" s="17" t="s">
        <v>125</v>
      </c>
      <c r="BM167" s="231" t="s">
        <v>182</v>
      </c>
    </row>
    <row r="168" s="2" customFormat="1">
      <c r="A168" s="38"/>
      <c r="B168" s="39"/>
      <c r="C168" s="40"/>
      <c r="D168" s="233" t="s">
        <v>127</v>
      </c>
      <c r="E168" s="40"/>
      <c r="F168" s="234" t="s">
        <v>180</v>
      </c>
      <c r="G168" s="40"/>
      <c r="H168" s="40"/>
      <c r="I168" s="235"/>
      <c r="J168" s="40"/>
      <c r="K168" s="40"/>
      <c r="L168" s="44"/>
      <c r="M168" s="236"/>
      <c r="N168" s="237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127</v>
      </c>
      <c r="AU168" s="17" t="s">
        <v>87</v>
      </c>
    </row>
    <row r="169" s="2" customFormat="1" ht="24.15" customHeight="1">
      <c r="A169" s="38"/>
      <c r="B169" s="39"/>
      <c r="C169" s="219" t="s">
        <v>183</v>
      </c>
      <c r="D169" s="219" t="s">
        <v>121</v>
      </c>
      <c r="E169" s="220" t="s">
        <v>184</v>
      </c>
      <c r="F169" s="221" t="s">
        <v>185</v>
      </c>
      <c r="G169" s="222" t="s">
        <v>133</v>
      </c>
      <c r="H169" s="223">
        <v>6490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42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125</v>
      </c>
      <c r="AT169" s="231" t="s">
        <v>121</v>
      </c>
      <c r="AU169" s="231" t="s">
        <v>87</v>
      </c>
      <c r="AY169" s="17" t="s">
        <v>119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85</v>
      </c>
      <c r="BK169" s="232">
        <f>ROUND(I169*H169,2)</f>
        <v>0</v>
      </c>
      <c r="BL169" s="17" t="s">
        <v>125</v>
      </c>
      <c r="BM169" s="231" t="s">
        <v>186</v>
      </c>
    </row>
    <row r="170" s="2" customFormat="1">
      <c r="A170" s="38"/>
      <c r="B170" s="39"/>
      <c r="C170" s="40"/>
      <c r="D170" s="233" t="s">
        <v>127</v>
      </c>
      <c r="E170" s="40"/>
      <c r="F170" s="234" t="s">
        <v>187</v>
      </c>
      <c r="G170" s="40"/>
      <c r="H170" s="40"/>
      <c r="I170" s="235"/>
      <c r="J170" s="40"/>
      <c r="K170" s="40"/>
      <c r="L170" s="44"/>
      <c r="M170" s="236"/>
      <c r="N170" s="237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127</v>
      </c>
      <c r="AU170" s="17" t="s">
        <v>87</v>
      </c>
    </row>
    <row r="171" s="14" customFormat="1">
      <c r="A171" s="14"/>
      <c r="B171" s="250"/>
      <c r="C171" s="251"/>
      <c r="D171" s="233" t="s">
        <v>129</v>
      </c>
      <c r="E171" s="252" t="s">
        <v>1</v>
      </c>
      <c r="F171" s="253" t="s">
        <v>144</v>
      </c>
      <c r="G171" s="251"/>
      <c r="H171" s="252" t="s">
        <v>1</v>
      </c>
      <c r="I171" s="254"/>
      <c r="J171" s="251"/>
      <c r="K171" s="251"/>
      <c r="L171" s="255"/>
      <c r="M171" s="256"/>
      <c r="N171" s="257"/>
      <c r="O171" s="257"/>
      <c r="P171" s="257"/>
      <c r="Q171" s="257"/>
      <c r="R171" s="257"/>
      <c r="S171" s="257"/>
      <c r="T171" s="25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9" t="s">
        <v>129</v>
      </c>
      <c r="AU171" s="259" t="s">
        <v>87</v>
      </c>
      <c r="AV171" s="14" t="s">
        <v>85</v>
      </c>
      <c r="AW171" s="14" t="s">
        <v>34</v>
      </c>
      <c r="AX171" s="14" t="s">
        <v>77</v>
      </c>
      <c r="AY171" s="259" t="s">
        <v>119</v>
      </c>
    </row>
    <row r="172" s="13" customFormat="1">
      <c r="A172" s="13"/>
      <c r="B172" s="238"/>
      <c r="C172" s="239"/>
      <c r="D172" s="233" t="s">
        <v>129</v>
      </c>
      <c r="E172" s="240" t="s">
        <v>1</v>
      </c>
      <c r="F172" s="241" t="s">
        <v>188</v>
      </c>
      <c r="G172" s="239"/>
      <c r="H172" s="242">
        <v>590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129</v>
      </c>
      <c r="AU172" s="248" t="s">
        <v>87</v>
      </c>
      <c r="AV172" s="13" t="s">
        <v>87</v>
      </c>
      <c r="AW172" s="13" t="s">
        <v>34</v>
      </c>
      <c r="AX172" s="13" t="s">
        <v>77</v>
      </c>
      <c r="AY172" s="248" t="s">
        <v>119</v>
      </c>
    </row>
    <row r="173" s="14" customFormat="1">
      <c r="A173" s="14"/>
      <c r="B173" s="250"/>
      <c r="C173" s="251"/>
      <c r="D173" s="233" t="s">
        <v>129</v>
      </c>
      <c r="E173" s="252" t="s">
        <v>1</v>
      </c>
      <c r="F173" s="253" t="s">
        <v>146</v>
      </c>
      <c r="G173" s="251"/>
      <c r="H173" s="252" t="s">
        <v>1</v>
      </c>
      <c r="I173" s="254"/>
      <c r="J173" s="251"/>
      <c r="K173" s="251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129</v>
      </c>
      <c r="AU173" s="259" t="s">
        <v>87</v>
      </c>
      <c r="AV173" s="14" t="s">
        <v>85</v>
      </c>
      <c r="AW173" s="14" t="s">
        <v>34</v>
      </c>
      <c r="AX173" s="14" t="s">
        <v>77</v>
      </c>
      <c r="AY173" s="259" t="s">
        <v>119</v>
      </c>
    </row>
    <row r="174" s="13" customFormat="1">
      <c r="A174" s="13"/>
      <c r="B174" s="238"/>
      <c r="C174" s="239"/>
      <c r="D174" s="233" t="s">
        <v>129</v>
      </c>
      <c r="E174" s="240" t="s">
        <v>1</v>
      </c>
      <c r="F174" s="241" t="s">
        <v>189</v>
      </c>
      <c r="G174" s="239"/>
      <c r="H174" s="242">
        <v>5900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129</v>
      </c>
      <c r="AU174" s="248" t="s">
        <v>87</v>
      </c>
      <c r="AV174" s="13" t="s">
        <v>87</v>
      </c>
      <c r="AW174" s="13" t="s">
        <v>34</v>
      </c>
      <c r="AX174" s="13" t="s">
        <v>77</v>
      </c>
      <c r="AY174" s="248" t="s">
        <v>119</v>
      </c>
    </row>
    <row r="175" s="15" customFormat="1">
      <c r="A175" s="15"/>
      <c r="B175" s="260"/>
      <c r="C175" s="261"/>
      <c r="D175" s="233" t="s">
        <v>129</v>
      </c>
      <c r="E175" s="262" t="s">
        <v>1</v>
      </c>
      <c r="F175" s="263" t="s">
        <v>150</v>
      </c>
      <c r="G175" s="261"/>
      <c r="H175" s="264">
        <v>6490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0" t="s">
        <v>129</v>
      </c>
      <c r="AU175" s="270" t="s">
        <v>87</v>
      </c>
      <c r="AV175" s="15" t="s">
        <v>125</v>
      </c>
      <c r="AW175" s="15" t="s">
        <v>34</v>
      </c>
      <c r="AX175" s="15" t="s">
        <v>85</v>
      </c>
      <c r="AY175" s="270" t="s">
        <v>119</v>
      </c>
    </row>
    <row r="176" s="2" customFormat="1" ht="16.5" customHeight="1">
      <c r="A176" s="38"/>
      <c r="B176" s="39"/>
      <c r="C176" s="271" t="s">
        <v>190</v>
      </c>
      <c r="D176" s="271" t="s">
        <v>178</v>
      </c>
      <c r="E176" s="272" t="s">
        <v>191</v>
      </c>
      <c r="F176" s="273" t="s">
        <v>192</v>
      </c>
      <c r="G176" s="274" t="s">
        <v>193</v>
      </c>
      <c r="H176" s="275">
        <v>97.349999999999994</v>
      </c>
      <c r="I176" s="276"/>
      <c r="J176" s="277">
        <f>ROUND(I176*H176,2)</f>
        <v>0</v>
      </c>
      <c r="K176" s="278"/>
      <c r="L176" s="279"/>
      <c r="M176" s="280" t="s">
        <v>1</v>
      </c>
      <c r="N176" s="281" t="s">
        <v>42</v>
      </c>
      <c r="O176" s="91"/>
      <c r="P176" s="229">
        <f>O176*H176</f>
        <v>0</v>
      </c>
      <c r="Q176" s="229">
        <v>0.001</v>
      </c>
      <c r="R176" s="229">
        <f>Q176*H176</f>
        <v>0.097349999999999992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177</v>
      </c>
      <c r="AT176" s="231" t="s">
        <v>178</v>
      </c>
      <c r="AU176" s="231" t="s">
        <v>87</v>
      </c>
      <c r="AY176" s="17" t="s">
        <v>119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85</v>
      </c>
      <c r="BK176" s="232">
        <f>ROUND(I176*H176,2)</f>
        <v>0</v>
      </c>
      <c r="BL176" s="17" t="s">
        <v>125</v>
      </c>
      <c r="BM176" s="231" t="s">
        <v>194</v>
      </c>
    </row>
    <row r="177" s="2" customFormat="1">
      <c r="A177" s="38"/>
      <c r="B177" s="39"/>
      <c r="C177" s="40"/>
      <c r="D177" s="233" t="s">
        <v>127</v>
      </c>
      <c r="E177" s="40"/>
      <c r="F177" s="234" t="s">
        <v>192</v>
      </c>
      <c r="G177" s="40"/>
      <c r="H177" s="40"/>
      <c r="I177" s="235"/>
      <c r="J177" s="40"/>
      <c r="K177" s="40"/>
      <c r="L177" s="44"/>
      <c r="M177" s="236"/>
      <c r="N177" s="23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127</v>
      </c>
      <c r="AU177" s="17" t="s">
        <v>87</v>
      </c>
    </row>
    <row r="178" s="14" customFormat="1">
      <c r="A178" s="14"/>
      <c r="B178" s="250"/>
      <c r="C178" s="251"/>
      <c r="D178" s="233" t="s">
        <v>129</v>
      </c>
      <c r="E178" s="252" t="s">
        <v>1</v>
      </c>
      <c r="F178" s="253" t="s">
        <v>144</v>
      </c>
      <c r="G178" s="251"/>
      <c r="H178" s="252" t="s">
        <v>1</v>
      </c>
      <c r="I178" s="254"/>
      <c r="J178" s="251"/>
      <c r="K178" s="251"/>
      <c r="L178" s="255"/>
      <c r="M178" s="256"/>
      <c r="N178" s="257"/>
      <c r="O178" s="257"/>
      <c r="P178" s="257"/>
      <c r="Q178" s="257"/>
      <c r="R178" s="257"/>
      <c r="S178" s="257"/>
      <c r="T178" s="25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9" t="s">
        <v>129</v>
      </c>
      <c r="AU178" s="259" t="s">
        <v>87</v>
      </c>
      <c r="AV178" s="14" t="s">
        <v>85</v>
      </c>
      <c r="AW178" s="14" t="s">
        <v>34</v>
      </c>
      <c r="AX178" s="14" t="s">
        <v>77</v>
      </c>
      <c r="AY178" s="259" t="s">
        <v>119</v>
      </c>
    </row>
    <row r="179" s="13" customFormat="1">
      <c r="A179" s="13"/>
      <c r="B179" s="238"/>
      <c r="C179" s="239"/>
      <c r="D179" s="233" t="s">
        <v>129</v>
      </c>
      <c r="E179" s="240" t="s">
        <v>1</v>
      </c>
      <c r="F179" s="241" t="s">
        <v>195</v>
      </c>
      <c r="G179" s="239"/>
      <c r="H179" s="242">
        <v>8.8499999999999996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8" t="s">
        <v>129</v>
      </c>
      <c r="AU179" s="248" t="s">
        <v>87</v>
      </c>
      <c r="AV179" s="13" t="s">
        <v>87</v>
      </c>
      <c r="AW179" s="13" t="s">
        <v>34</v>
      </c>
      <c r="AX179" s="13" t="s">
        <v>77</v>
      </c>
      <c r="AY179" s="248" t="s">
        <v>119</v>
      </c>
    </row>
    <row r="180" s="14" customFormat="1">
      <c r="A180" s="14"/>
      <c r="B180" s="250"/>
      <c r="C180" s="251"/>
      <c r="D180" s="233" t="s">
        <v>129</v>
      </c>
      <c r="E180" s="252" t="s">
        <v>1</v>
      </c>
      <c r="F180" s="253" t="s">
        <v>146</v>
      </c>
      <c r="G180" s="251"/>
      <c r="H180" s="252" t="s">
        <v>1</v>
      </c>
      <c r="I180" s="254"/>
      <c r="J180" s="251"/>
      <c r="K180" s="251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129</v>
      </c>
      <c r="AU180" s="259" t="s">
        <v>87</v>
      </c>
      <c r="AV180" s="14" t="s">
        <v>85</v>
      </c>
      <c r="AW180" s="14" t="s">
        <v>34</v>
      </c>
      <c r="AX180" s="14" t="s">
        <v>77</v>
      </c>
      <c r="AY180" s="259" t="s">
        <v>119</v>
      </c>
    </row>
    <row r="181" s="13" customFormat="1">
      <c r="A181" s="13"/>
      <c r="B181" s="238"/>
      <c r="C181" s="239"/>
      <c r="D181" s="233" t="s">
        <v>129</v>
      </c>
      <c r="E181" s="240" t="s">
        <v>1</v>
      </c>
      <c r="F181" s="241" t="s">
        <v>196</v>
      </c>
      <c r="G181" s="239"/>
      <c r="H181" s="242">
        <v>88.5</v>
      </c>
      <c r="I181" s="243"/>
      <c r="J181" s="239"/>
      <c r="K181" s="239"/>
      <c r="L181" s="244"/>
      <c r="M181" s="245"/>
      <c r="N181" s="246"/>
      <c r="O181" s="246"/>
      <c r="P181" s="246"/>
      <c r="Q181" s="246"/>
      <c r="R181" s="246"/>
      <c r="S181" s="246"/>
      <c r="T181" s="24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8" t="s">
        <v>129</v>
      </c>
      <c r="AU181" s="248" t="s">
        <v>87</v>
      </c>
      <c r="AV181" s="13" t="s">
        <v>87</v>
      </c>
      <c r="AW181" s="13" t="s">
        <v>34</v>
      </c>
      <c r="AX181" s="13" t="s">
        <v>77</v>
      </c>
      <c r="AY181" s="248" t="s">
        <v>119</v>
      </c>
    </row>
    <row r="182" s="15" customFormat="1">
      <c r="A182" s="15"/>
      <c r="B182" s="260"/>
      <c r="C182" s="261"/>
      <c r="D182" s="233" t="s">
        <v>129</v>
      </c>
      <c r="E182" s="262" t="s">
        <v>1</v>
      </c>
      <c r="F182" s="263" t="s">
        <v>150</v>
      </c>
      <c r="G182" s="261"/>
      <c r="H182" s="264">
        <v>97.349999999999994</v>
      </c>
      <c r="I182" s="265"/>
      <c r="J182" s="261"/>
      <c r="K182" s="261"/>
      <c r="L182" s="266"/>
      <c r="M182" s="267"/>
      <c r="N182" s="268"/>
      <c r="O182" s="268"/>
      <c r="P182" s="268"/>
      <c r="Q182" s="268"/>
      <c r="R182" s="268"/>
      <c r="S182" s="268"/>
      <c r="T182" s="269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70" t="s">
        <v>129</v>
      </c>
      <c r="AU182" s="270" t="s">
        <v>87</v>
      </c>
      <c r="AV182" s="15" t="s">
        <v>125</v>
      </c>
      <c r="AW182" s="15" t="s">
        <v>34</v>
      </c>
      <c r="AX182" s="15" t="s">
        <v>85</v>
      </c>
      <c r="AY182" s="270" t="s">
        <v>119</v>
      </c>
    </row>
    <row r="183" s="2" customFormat="1" ht="24.15" customHeight="1">
      <c r="A183" s="38"/>
      <c r="B183" s="39"/>
      <c r="C183" s="219" t="s">
        <v>197</v>
      </c>
      <c r="D183" s="219" t="s">
        <v>121</v>
      </c>
      <c r="E183" s="220" t="s">
        <v>198</v>
      </c>
      <c r="F183" s="221" t="s">
        <v>199</v>
      </c>
      <c r="G183" s="222" t="s">
        <v>133</v>
      </c>
      <c r="H183" s="223">
        <v>12735.200000000001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42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125</v>
      </c>
      <c r="AT183" s="231" t="s">
        <v>121</v>
      </c>
      <c r="AU183" s="231" t="s">
        <v>87</v>
      </c>
      <c r="AY183" s="17" t="s">
        <v>119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85</v>
      </c>
      <c r="BK183" s="232">
        <f>ROUND(I183*H183,2)</f>
        <v>0</v>
      </c>
      <c r="BL183" s="17" t="s">
        <v>125</v>
      </c>
      <c r="BM183" s="231" t="s">
        <v>200</v>
      </c>
    </row>
    <row r="184" s="2" customFormat="1">
      <c r="A184" s="38"/>
      <c r="B184" s="39"/>
      <c r="C184" s="40"/>
      <c r="D184" s="233" t="s">
        <v>127</v>
      </c>
      <c r="E184" s="40"/>
      <c r="F184" s="234" t="s">
        <v>201</v>
      </c>
      <c r="G184" s="40"/>
      <c r="H184" s="40"/>
      <c r="I184" s="235"/>
      <c r="J184" s="40"/>
      <c r="K184" s="40"/>
      <c r="L184" s="44"/>
      <c r="M184" s="236"/>
      <c r="N184" s="237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127</v>
      </c>
      <c r="AU184" s="17" t="s">
        <v>87</v>
      </c>
    </row>
    <row r="185" s="2" customFormat="1">
      <c r="A185" s="38"/>
      <c r="B185" s="39"/>
      <c r="C185" s="40"/>
      <c r="D185" s="233" t="s">
        <v>142</v>
      </c>
      <c r="E185" s="40"/>
      <c r="F185" s="249" t="s">
        <v>202</v>
      </c>
      <c r="G185" s="40"/>
      <c r="H185" s="40"/>
      <c r="I185" s="235"/>
      <c r="J185" s="40"/>
      <c r="K185" s="40"/>
      <c r="L185" s="44"/>
      <c r="M185" s="236"/>
      <c r="N185" s="237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142</v>
      </c>
      <c r="AU185" s="17" t="s">
        <v>87</v>
      </c>
    </row>
    <row r="186" s="14" customFormat="1">
      <c r="A186" s="14"/>
      <c r="B186" s="250"/>
      <c r="C186" s="251"/>
      <c r="D186" s="233" t="s">
        <v>129</v>
      </c>
      <c r="E186" s="252" t="s">
        <v>1</v>
      </c>
      <c r="F186" s="253" t="s">
        <v>144</v>
      </c>
      <c r="G186" s="251"/>
      <c r="H186" s="252" t="s">
        <v>1</v>
      </c>
      <c r="I186" s="254"/>
      <c r="J186" s="251"/>
      <c r="K186" s="251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129</v>
      </c>
      <c r="AU186" s="259" t="s">
        <v>87</v>
      </c>
      <c r="AV186" s="14" t="s">
        <v>85</v>
      </c>
      <c r="AW186" s="14" t="s">
        <v>34</v>
      </c>
      <c r="AX186" s="14" t="s">
        <v>77</v>
      </c>
      <c r="AY186" s="259" t="s">
        <v>119</v>
      </c>
    </row>
    <row r="187" s="13" customFormat="1">
      <c r="A187" s="13"/>
      <c r="B187" s="238"/>
      <c r="C187" s="239"/>
      <c r="D187" s="233" t="s">
        <v>129</v>
      </c>
      <c r="E187" s="240" t="s">
        <v>1</v>
      </c>
      <c r="F187" s="241" t="s">
        <v>203</v>
      </c>
      <c r="G187" s="239"/>
      <c r="H187" s="242">
        <v>783.20000000000005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129</v>
      </c>
      <c r="AU187" s="248" t="s">
        <v>87</v>
      </c>
      <c r="AV187" s="13" t="s">
        <v>87</v>
      </c>
      <c r="AW187" s="13" t="s">
        <v>34</v>
      </c>
      <c r="AX187" s="13" t="s">
        <v>77</v>
      </c>
      <c r="AY187" s="248" t="s">
        <v>119</v>
      </c>
    </row>
    <row r="188" s="14" customFormat="1">
      <c r="A188" s="14"/>
      <c r="B188" s="250"/>
      <c r="C188" s="251"/>
      <c r="D188" s="233" t="s">
        <v>129</v>
      </c>
      <c r="E188" s="252" t="s">
        <v>1</v>
      </c>
      <c r="F188" s="253" t="s">
        <v>146</v>
      </c>
      <c r="G188" s="251"/>
      <c r="H188" s="252" t="s">
        <v>1</v>
      </c>
      <c r="I188" s="254"/>
      <c r="J188" s="251"/>
      <c r="K188" s="251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129</v>
      </c>
      <c r="AU188" s="259" t="s">
        <v>87</v>
      </c>
      <c r="AV188" s="14" t="s">
        <v>85</v>
      </c>
      <c r="AW188" s="14" t="s">
        <v>34</v>
      </c>
      <c r="AX188" s="14" t="s">
        <v>77</v>
      </c>
      <c r="AY188" s="259" t="s">
        <v>119</v>
      </c>
    </row>
    <row r="189" s="13" customFormat="1">
      <c r="A189" s="13"/>
      <c r="B189" s="238"/>
      <c r="C189" s="239"/>
      <c r="D189" s="233" t="s">
        <v>129</v>
      </c>
      <c r="E189" s="240" t="s">
        <v>1</v>
      </c>
      <c r="F189" s="241" t="s">
        <v>204</v>
      </c>
      <c r="G189" s="239"/>
      <c r="H189" s="242">
        <v>11952</v>
      </c>
      <c r="I189" s="243"/>
      <c r="J189" s="239"/>
      <c r="K189" s="239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129</v>
      </c>
      <c r="AU189" s="248" t="s">
        <v>87</v>
      </c>
      <c r="AV189" s="13" t="s">
        <v>87</v>
      </c>
      <c r="AW189" s="13" t="s">
        <v>34</v>
      </c>
      <c r="AX189" s="13" t="s">
        <v>77</v>
      </c>
      <c r="AY189" s="248" t="s">
        <v>119</v>
      </c>
    </row>
    <row r="190" s="15" customFormat="1">
      <c r="A190" s="15"/>
      <c r="B190" s="260"/>
      <c r="C190" s="261"/>
      <c r="D190" s="233" t="s">
        <v>129</v>
      </c>
      <c r="E190" s="262" t="s">
        <v>1</v>
      </c>
      <c r="F190" s="263" t="s">
        <v>150</v>
      </c>
      <c r="G190" s="261"/>
      <c r="H190" s="264">
        <v>12735.200000000001</v>
      </c>
      <c r="I190" s="265"/>
      <c r="J190" s="261"/>
      <c r="K190" s="261"/>
      <c r="L190" s="266"/>
      <c r="M190" s="267"/>
      <c r="N190" s="268"/>
      <c r="O190" s="268"/>
      <c r="P190" s="268"/>
      <c r="Q190" s="268"/>
      <c r="R190" s="268"/>
      <c r="S190" s="268"/>
      <c r="T190" s="269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0" t="s">
        <v>129</v>
      </c>
      <c r="AU190" s="270" t="s">
        <v>87</v>
      </c>
      <c r="AV190" s="15" t="s">
        <v>125</v>
      </c>
      <c r="AW190" s="15" t="s">
        <v>34</v>
      </c>
      <c r="AX190" s="15" t="s">
        <v>85</v>
      </c>
      <c r="AY190" s="270" t="s">
        <v>119</v>
      </c>
    </row>
    <row r="191" s="12" customFormat="1" ht="22.8" customHeight="1">
      <c r="A191" s="12"/>
      <c r="B191" s="203"/>
      <c r="C191" s="204"/>
      <c r="D191" s="205" t="s">
        <v>76</v>
      </c>
      <c r="E191" s="217" t="s">
        <v>125</v>
      </c>
      <c r="F191" s="217" t="s">
        <v>205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SUM(P192:P226)</f>
        <v>0</v>
      </c>
      <c r="Q191" s="211"/>
      <c r="R191" s="212">
        <f>SUM(R192:R226)</f>
        <v>14775.760319999999</v>
      </c>
      <c r="S191" s="211"/>
      <c r="T191" s="213">
        <f>SUM(T192:T226)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4" t="s">
        <v>85</v>
      </c>
      <c r="AT191" s="215" t="s">
        <v>76</v>
      </c>
      <c r="AU191" s="215" t="s">
        <v>85</v>
      </c>
      <c r="AY191" s="214" t="s">
        <v>119</v>
      </c>
      <c r="BK191" s="216">
        <f>SUM(BK192:BK226)</f>
        <v>0</v>
      </c>
    </row>
    <row r="192" s="2" customFormat="1" ht="24.15" customHeight="1">
      <c r="A192" s="38"/>
      <c r="B192" s="39"/>
      <c r="C192" s="219" t="s">
        <v>206</v>
      </c>
      <c r="D192" s="219" t="s">
        <v>121</v>
      </c>
      <c r="E192" s="220" t="s">
        <v>207</v>
      </c>
      <c r="F192" s="221" t="s">
        <v>208</v>
      </c>
      <c r="G192" s="222" t="s">
        <v>139</v>
      </c>
      <c r="H192" s="223">
        <v>1604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42</v>
      </c>
      <c r="O192" s="91"/>
      <c r="P192" s="229">
        <f>O192*H192</f>
        <v>0</v>
      </c>
      <c r="Q192" s="229">
        <v>2.4340799999999998</v>
      </c>
      <c r="R192" s="229">
        <f>Q192*H192</f>
        <v>3904.2643199999998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125</v>
      </c>
      <c r="AT192" s="231" t="s">
        <v>121</v>
      </c>
      <c r="AU192" s="231" t="s">
        <v>87</v>
      </c>
      <c r="AY192" s="17" t="s">
        <v>119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85</v>
      </c>
      <c r="BK192" s="232">
        <f>ROUND(I192*H192,2)</f>
        <v>0</v>
      </c>
      <c r="BL192" s="17" t="s">
        <v>125</v>
      </c>
      <c r="BM192" s="231" t="s">
        <v>209</v>
      </c>
    </row>
    <row r="193" s="2" customFormat="1">
      <c r="A193" s="38"/>
      <c r="B193" s="39"/>
      <c r="C193" s="40"/>
      <c r="D193" s="233" t="s">
        <v>127</v>
      </c>
      <c r="E193" s="40"/>
      <c r="F193" s="234" t="s">
        <v>210</v>
      </c>
      <c r="G193" s="40"/>
      <c r="H193" s="40"/>
      <c r="I193" s="235"/>
      <c r="J193" s="40"/>
      <c r="K193" s="40"/>
      <c r="L193" s="44"/>
      <c r="M193" s="236"/>
      <c r="N193" s="237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127</v>
      </c>
      <c r="AU193" s="17" t="s">
        <v>87</v>
      </c>
    </row>
    <row r="194" s="2" customFormat="1">
      <c r="A194" s="38"/>
      <c r="B194" s="39"/>
      <c r="C194" s="40"/>
      <c r="D194" s="233" t="s">
        <v>142</v>
      </c>
      <c r="E194" s="40"/>
      <c r="F194" s="249" t="s">
        <v>211</v>
      </c>
      <c r="G194" s="40"/>
      <c r="H194" s="40"/>
      <c r="I194" s="235"/>
      <c r="J194" s="40"/>
      <c r="K194" s="40"/>
      <c r="L194" s="44"/>
      <c r="M194" s="236"/>
      <c r="N194" s="237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142</v>
      </c>
      <c r="AU194" s="17" t="s">
        <v>87</v>
      </c>
    </row>
    <row r="195" s="14" customFormat="1">
      <c r="A195" s="14"/>
      <c r="B195" s="250"/>
      <c r="C195" s="251"/>
      <c r="D195" s="233" t="s">
        <v>129</v>
      </c>
      <c r="E195" s="252" t="s">
        <v>1</v>
      </c>
      <c r="F195" s="253" t="s">
        <v>144</v>
      </c>
      <c r="G195" s="251"/>
      <c r="H195" s="252" t="s">
        <v>1</v>
      </c>
      <c r="I195" s="254"/>
      <c r="J195" s="251"/>
      <c r="K195" s="251"/>
      <c r="L195" s="255"/>
      <c r="M195" s="256"/>
      <c r="N195" s="257"/>
      <c r="O195" s="257"/>
      <c r="P195" s="257"/>
      <c r="Q195" s="257"/>
      <c r="R195" s="257"/>
      <c r="S195" s="257"/>
      <c r="T195" s="25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129</v>
      </c>
      <c r="AU195" s="259" t="s">
        <v>87</v>
      </c>
      <c r="AV195" s="14" t="s">
        <v>85</v>
      </c>
      <c r="AW195" s="14" t="s">
        <v>34</v>
      </c>
      <c r="AX195" s="14" t="s">
        <v>77</v>
      </c>
      <c r="AY195" s="259" t="s">
        <v>119</v>
      </c>
    </row>
    <row r="196" s="13" customFormat="1">
      <c r="A196" s="13"/>
      <c r="B196" s="238"/>
      <c r="C196" s="239"/>
      <c r="D196" s="233" t="s">
        <v>129</v>
      </c>
      <c r="E196" s="240" t="s">
        <v>1</v>
      </c>
      <c r="F196" s="241" t="s">
        <v>212</v>
      </c>
      <c r="G196" s="239"/>
      <c r="H196" s="242">
        <v>131</v>
      </c>
      <c r="I196" s="243"/>
      <c r="J196" s="239"/>
      <c r="K196" s="239"/>
      <c r="L196" s="244"/>
      <c r="M196" s="245"/>
      <c r="N196" s="246"/>
      <c r="O196" s="246"/>
      <c r="P196" s="246"/>
      <c r="Q196" s="246"/>
      <c r="R196" s="246"/>
      <c r="S196" s="246"/>
      <c r="T196" s="24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8" t="s">
        <v>129</v>
      </c>
      <c r="AU196" s="248" t="s">
        <v>87</v>
      </c>
      <c r="AV196" s="13" t="s">
        <v>87</v>
      </c>
      <c r="AW196" s="13" t="s">
        <v>34</v>
      </c>
      <c r="AX196" s="13" t="s">
        <v>77</v>
      </c>
      <c r="AY196" s="248" t="s">
        <v>119</v>
      </c>
    </row>
    <row r="197" s="14" customFormat="1">
      <c r="A197" s="14"/>
      <c r="B197" s="250"/>
      <c r="C197" s="251"/>
      <c r="D197" s="233" t="s">
        <v>129</v>
      </c>
      <c r="E197" s="252" t="s">
        <v>1</v>
      </c>
      <c r="F197" s="253" t="s">
        <v>146</v>
      </c>
      <c r="G197" s="251"/>
      <c r="H197" s="252" t="s">
        <v>1</v>
      </c>
      <c r="I197" s="254"/>
      <c r="J197" s="251"/>
      <c r="K197" s="251"/>
      <c r="L197" s="255"/>
      <c r="M197" s="256"/>
      <c r="N197" s="257"/>
      <c r="O197" s="257"/>
      <c r="P197" s="257"/>
      <c r="Q197" s="257"/>
      <c r="R197" s="257"/>
      <c r="S197" s="257"/>
      <c r="T197" s="25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9" t="s">
        <v>129</v>
      </c>
      <c r="AU197" s="259" t="s">
        <v>87</v>
      </c>
      <c r="AV197" s="14" t="s">
        <v>85</v>
      </c>
      <c r="AW197" s="14" t="s">
        <v>34</v>
      </c>
      <c r="AX197" s="14" t="s">
        <v>77</v>
      </c>
      <c r="AY197" s="259" t="s">
        <v>119</v>
      </c>
    </row>
    <row r="198" s="13" customFormat="1">
      <c r="A198" s="13"/>
      <c r="B198" s="238"/>
      <c r="C198" s="239"/>
      <c r="D198" s="233" t="s">
        <v>129</v>
      </c>
      <c r="E198" s="240" t="s">
        <v>1</v>
      </c>
      <c r="F198" s="241" t="s">
        <v>213</v>
      </c>
      <c r="G198" s="239"/>
      <c r="H198" s="242">
        <v>1473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8" t="s">
        <v>129</v>
      </c>
      <c r="AU198" s="248" t="s">
        <v>87</v>
      </c>
      <c r="AV198" s="13" t="s">
        <v>87</v>
      </c>
      <c r="AW198" s="13" t="s">
        <v>34</v>
      </c>
      <c r="AX198" s="13" t="s">
        <v>77</v>
      </c>
      <c r="AY198" s="248" t="s">
        <v>119</v>
      </c>
    </row>
    <row r="199" s="15" customFormat="1">
      <c r="A199" s="15"/>
      <c r="B199" s="260"/>
      <c r="C199" s="261"/>
      <c r="D199" s="233" t="s">
        <v>129</v>
      </c>
      <c r="E199" s="262" t="s">
        <v>1</v>
      </c>
      <c r="F199" s="263" t="s">
        <v>150</v>
      </c>
      <c r="G199" s="261"/>
      <c r="H199" s="264">
        <v>1604</v>
      </c>
      <c r="I199" s="265"/>
      <c r="J199" s="261"/>
      <c r="K199" s="261"/>
      <c r="L199" s="266"/>
      <c r="M199" s="267"/>
      <c r="N199" s="268"/>
      <c r="O199" s="268"/>
      <c r="P199" s="268"/>
      <c r="Q199" s="268"/>
      <c r="R199" s="268"/>
      <c r="S199" s="268"/>
      <c r="T199" s="269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0" t="s">
        <v>129</v>
      </c>
      <c r="AU199" s="270" t="s">
        <v>87</v>
      </c>
      <c r="AV199" s="15" t="s">
        <v>125</v>
      </c>
      <c r="AW199" s="15" t="s">
        <v>34</v>
      </c>
      <c r="AX199" s="15" t="s">
        <v>85</v>
      </c>
      <c r="AY199" s="270" t="s">
        <v>119</v>
      </c>
    </row>
    <row r="200" s="2" customFormat="1" ht="24.15" customHeight="1">
      <c r="A200" s="38"/>
      <c r="B200" s="39"/>
      <c r="C200" s="219" t="s">
        <v>214</v>
      </c>
      <c r="D200" s="219" t="s">
        <v>121</v>
      </c>
      <c r="E200" s="220" t="s">
        <v>215</v>
      </c>
      <c r="F200" s="221" t="s">
        <v>216</v>
      </c>
      <c r="G200" s="222" t="s">
        <v>133</v>
      </c>
      <c r="H200" s="223">
        <v>4377.7250000000004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42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125</v>
      </c>
      <c r="AT200" s="231" t="s">
        <v>121</v>
      </c>
      <c r="AU200" s="231" t="s">
        <v>87</v>
      </c>
      <c r="AY200" s="17" t="s">
        <v>119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85</v>
      </c>
      <c r="BK200" s="232">
        <f>ROUND(I200*H200,2)</f>
        <v>0</v>
      </c>
      <c r="BL200" s="17" t="s">
        <v>125</v>
      </c>
      <c r="BM200" s="231" t="s">
        <v>217</v>
      </c>
    </row>
    <row r="201" s="2" customFormat="1">
      <c r="A201" s="38"/>
      <c r="B201" s="39"/>
      <c r="C201" s="40"/>
      <c r="D201" s="233" t="s">
        <v>127</v>
      </c>
      <c r="E201" s="40"/>
      <c r="F201" s="234" t="s">
        <v>218</v>
      </c>
      <c r="G201" s="40"/>
      <c r="H201" s="40"/>
      <c r="I201" s="235"/>
      <c r="J201" s="40"/>
      <c r="K201" s="40"/>
      <c r="L201" s="44"/>
      <c r="M201" s="236"/>
      <c r="N201" s="237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127</v>
      </c>
      <c r="AU201" s="17" t="s">
        <v>87</v>
      </c>
    </row>
    <row r="202" s="2" customFormat="1">
      <c r="A202" s="38"/>
      <c r="B202" s="39"/>
      <c r="C202" s="40"/>
      <c r="D202" s="233" t="s">
        <v>142</v>
      </c>
      <c r="E202" s="40"/>
      <c r="F202" s="249" t="s">
        <v>219</v>
      </c>
      <c r="G202" s="40"/>
      <c r="H202" s="40"/>
      <c r="I202" s="235"/>
      <c r="J202" s="40"/>
      <c r="K202" s="40"/>
      <c r="L202" s="44"/>
      <c r="M202" s="236"/>
      <c r="N202" s="237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142</v>
      </c>
      <c r="AU202" s="17" t="s">
        <v>87</v>
      </c>
    </row>
    <row r="203" s="14" customFormat="1">
      <c r="A203" s="14"/>
      <c r="B203" s="250"/>
      <c r="C203" s="251"/>
      <c r="D203" s="233" t="s">
        <v>129</v>
      </c>
      <c r="E203" s="252" t="s">
        <v>1</v>
      </c>
      <c r="F203" s="253" t="s">
        <v>144</v>
      </c>
      <c r="G203" s="251"/>
      <c r="H203" s="252" t="s">
        <v>1</v>
      </c>
      <c r="I203" s="254"/>
      <c r="J203" s="251"/>
      <c r="K203" s="251"/>
      <c r="L203" s="255"/>
      <c r="M203" s="256"/>
      <c r="N203" s="257"/>
      <c r="O203" s="257"/>
      <c r="P203" s="257"/>
      <c r="Q203" s="257"/>
      <c r="R203" s="257"/>
      <c r="S203" s="257"/>
      <c r="T203" s="25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9" t="s">
        <v>129</v>
      </c>
      <c r="AU203" s="259" t="s">
        <v>87</v>
      </c>
      <c r="AV203" s="14" t="s">
        <v>85</v>
      </c>
      <c r="AW203" s="14" t="s">
        <v>34</v>
      </c>
      <c r="AX203" s="14" t="s">
        <v>77</v>
      </c>
      <c r="AY203" s="259" t="s">
        <v>119</v>
      </c>
    </row>
    <row r="204" s="13" customFormat="1">
      <c r="A204" s="13"/>
      <c r="B204" s="238"/>
      <c r="C204" s="239"/>
      <c r="D204" s="233" t="s">
        <v>129</v>
      </c>
      <c r="E204" s="240" t="s">
        <v>1</v>
      </c>
      <c r="F204" s="241" t="s">
        <v>220</v>
      </c>
      <c r="G204" s="239"/>
      <c r="H204" s="242">
        <v>269.22500000000002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129</v>
      </c>
      <c r="AU204" s="248" t="s">
        <v>87</v>
      </c>
      <c r="AV204" s="13" t="s">
        <v>87</v>
      </c>
      <c r="AW204" s="13" t="s">
        <v>34</v>
      </c>
      <c r="AX204" s="13" t="s">
        <v>77</v>
      </c>
      <c r="AY204" s="248" t="s">
        <v>119</v>
      </c>
    </row>
    <row r="205" s="14" customFormat="1">
      <c r="A205" s="14"/>
      <c r="B205" s="250"/>
      <c r="C205" s="251"/>
      <c r="D205" s="233" t="s">
        <v>129</v>
      </c>
      <c r="E205" s="252" t="s">
        <v>1</v>
      </c>
      <c r="F205" s="253" t="s">
        <v>146</v>
      </c>
      <c r="G205" s="251"/>
      <c r="H205" s="252" t="s">
        <v>1</v>
      </c>
      <c r="I205" s="254"/>
      <c r="J205" s="251"/>
      <c r="K205" s="251"/>
      <c r="L205" s="255"/>
      <c r="M205" s="256"/>
      <c r="N205" s="257"/>
      <c r="O205" s="257"/>
      <c r="P205" s="257"/>
      <c r="Q205" s="257"/>
      <c r="R205" s="257"/>
      <c r="S205" s="257"/>
      <c r="T205" s="25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9" t="s">
        <v>129</v>
      </c>
      <c r="AU205" s="259" t="s">
        <v>87</v>
      </c>
      <c r="AV205" s="14" t="s">
        <v>85</v>
      </c>
      <c r="AW205" s="14" t="s">
        <v>34</v>
      </c>
      <c r="AX205" s="14" t="s">
        <v>77</v>
      </c>
      <c r="AY205" s="259" t="s">
        <v>119</v>
      </c>
    </row>
    <row r="206" s="13" customFormat="1">
      <c r="A206" s="13"/>
      <c r="B206" s="238"/>
      <c r="C206" s="239"/>
      <c r="D206" s="233" t="s">
        <v>129</v>
      </c>
      <c r="E206" s="240" t="s">
        <v>1</v>
      </c>
      <c r="F206" s="241" t="s">
        <v>221</v>
      </c>
      <c r="G206" s="239"/>
      <c r="H206" s="242">
        <v>4108.5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129</v>
      </c>
      <c r="AU206" s="248" t="s">
        <v>87</v>
      </c>
      <c r="AV206" s="13" t="s">
        <v>87</v>
      </c>
      <c r="AW206" s="13" t="s">
        <v>34</v>
      </c>
      <c r="AX206" s="13" t="s">
        <v>77</v>
      </c>
      <c r="AY206" s="248" t="s">
        <v>119</v>
      </c>
    </row>
    <row r="207" s="15" customFormat="1">
      <c r="A207" s="15"/>
      <c r="B207" s="260"/>
      <c r="C207" s="261"/>
      <c r="D207" s="233" t="s">
        <v>129</v>
      </c>
      <c r="E207" s="262" t="s">
        <v>1</v>
      </c>
      <c r="F207" s="263" t="s">
        <v>150</v>
      </c>
      <c r="G207" s="261"/>
      <c r="H207" s="264">
        <v>4377.7250000000004</v>
      </c>
      <c r="I207" s="265"/>
      <c r="J207" s="261"/>
      <c r="K207" s="261"/>
      <c r="L207" s="266"/>
      <c r="M207" s="267"/>
      <c r="N207" s="268"/>
      <c r="O207" s="268"/>
      <c r="P207" s="268"/>
      <c r="Q207" s="268"/>
      <c r="R207" s="268"/>
      <c r="S207" s="268"/>
      <c r="T207" s="269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0" t="s">
        <v>129</v>
      </c>
      <c r="AU207" s="270" t="s">
        <v>87</v>
      </c>
      <c r="AV207" s="15" t="s">
        <v>125</v>
      </c>
      <c r="AW207" s="15" t="s">
        <v>34</v>
      </c>
      <c r="AX207" s="15" t="s">
        <v>85</v>
      </c>
      <c r="AY207" s="270" t="s">
        <v>119</v>
      </c>
    </row>
    <row r="208" s="2" customFormat="1" ht="24.15" customHeight="1">
      <c r="A208" s="38"/>
      <c r="B208" s="39"/>
      <c r="C208" s="219" t="s">
        <v>222</v>
      </c>
      <c r="D208" s="219" t="s">
        <v>121</v>
      </c>
      <c r="E208" s="220" t="s">
        <v>223</v>
      </c>
      <c r="F208" s="221" t="s">
        <v>224</v>
      </c>
      <c r="G208" s="222" t="s">
        <v>133</v>
      </c>
      <c r="H208" s="223">
        <v>3183.8000000000002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42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125</v>
      </c>
      <c r="AT208" s="231" t="s">
        <v>121</v>
      </c>
      <c r="AU208" s="231" t="s">
        <v>87</v>
      </c>
      <c r="AY208" s="17" t="s">
        <v>119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85</v>
      </c>
      <c r="BK208" s="232">
        <f>ROUND(I208*H208,2)</f>
        <v>0</v>
      </c>
      <c r="BL208" s="17" t="s">
        <v>125</v>
      </c>
      <c r="BM208" s="231" t="s">
        <v>225</v>
      </c>
    </row>
    <row r="209" s="2" customFormat="1">
      <c r="A209" s="38"/>
      <c r="B209" s="39"/>
      <c r="C209" s="40"/>
      <c r="D209" s="233" t="s">
        <v>127</v>
      </c>
      <c r="E209" s="40"/>
      <c r="F209" s="234" t="s">
        <v>226</v>
      </c>
      <c r="G209" s="40"/>
      <c r="H209" s="40"/>
      <c r="I209" s="235"/>
      <c r="J209" s="40"/>
      <c r="K209" s="40"/>
      <c r="L209" s="44"/>
      <c r="M209" s="236"/>
      <c r="N209" s="237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127</v>
      </c>
      <c r="AU209" s="17" t="s">
        <v>87</v>
      </c>
    </row>
    <row r="210" s="2" customFormat="1">
      <c r="A210" s="38"/>
      <c r="B210" s="39"/>
      <c r="C210" s="40"/>
      <c r="D210" s="233" t="s">
        <v>142</v>
      </c>
      <c r="E210" s="40"/>
      <c r="F210" s="249" t="s">
        <v>227</v>
      </c>
      <c r="G210" s="40"/>
      <c r="H210" s="40"/>
      <c r="I210" s="235"/>
      <c r="J210" s="40"/>
      <c r="K210" s="40"/>
      <c r="L210" s="44"/>
      <c r="M210" s="236"/>
      <c r="N210" s="237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142</v>
      </c>
      <c r="AU210" s="17" t="s">
        <v>87</v>
      </c>
    </row>
    <row r="211" s="14" customFormat="1">
      <c r="A211" s="14"/>
      <c r="B211" s="250"/>
      <c r="C211" s="251"/>
      <c r="D211" s="233" t="s">
        <v>129</v>
      </c>
      <c r="E211" s="252" t="s">
        <v>1</v>
      </c>
      <c r="F211" s="253" t="s">
        <v>144</v>
      </c>
      <c r="G211" s="251"/>
      <c r="H211" s="252" t="s">
        <v>1</v>
      </c>
      <c r="I211" s="254"/>
      <c r="J211" s="251"/>
      <c r="K211" s="251"/>
      <c r="L211" s="255"/>
      <c r="M211" s="256"/>
      <c r="N211" s="257"/>
      <c r="O211" s="257"/>
      <c r="P211" s="257"/>
      <c r="Q211" s="257"/>
      <c r="R211" s="257"/>
      <c r="S211" s="257"/>
      <c r="T211" s="25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9" t="s">
        <v>129</v>
      </c>
      <c r="AU211" s="259" t="s">
        <v>87</v>
      </c>
      <c r="AV211" s="14" t="s">
        <v>85</v>
      </c>
      <c r="AW211" s="14" t="s">
        <v>34</v>
      </c>
      <c r="AX211" s="14" t="s">
        <v>77</v>
      </c>
      <c r="AY211" s="259" t="s">
        <v>119</v>
      </c>
    </row>
    <row r="212" s="13" customFormat="1">
      <c r="A212" s="13"/>
      <c r="B212" s="238"/>
      <c r="C212" s="239"/>
      <c r="D212" s="233" t="s">
        <v>129</v>
      </c>
      <c r="E212" s="240" t="s">
        <v>1</v>
      </c>
      <c r="F212" s="241" t="s">
        <v>228</v>
      </c>
      <c r="G212" s="239"/>
      <c r="H212" s="242">
        <v>195.80000000000001</v>
      </c>
      <c r="I212" s="243"/>
      <c r="J212" s="239"/>
      <c r="K212" s="239"/>
      <c r="L212" s="244"/>
      <c r="M212" s="245"/>
      <c r="N212" s="246"/>
      <c r="O212" s="246"/>
      <c r="P212" s="246"/>
      <c r="Q212" s="246"/>
      <c r="R212" s="246"/>
      <c r="S212" s="246"/>
      <c r="T212" s="24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8" t="s">
        <v>129</v>
      </c>
      <c r="AU212" s="248" t="s">
        <v>87</v>
      </c>
      <c r="AV212" s="13" t="s">
        <v>87</v>
      </c>
      <c r="AW212" s="13" t="s">
        <v>34</v>
      </c>
      <c r="AX212" s="13" t="s">
        <v>77</v>
      </c>
      <c r="AY212" s="248" t="s">
        <v>119</v>
      </c>
    </row>
    <row r="213" s="14" customFormat="1">
      <c r="A213" s="14"/>
      <c r="B213" s="250"/>
      <c r="C213" s="251"/>
      <c r="D213" s="233" t="s">
        <v>129</v>
      </c>
      <c r="E213" s="252" t="s">
        <v>1</v>
      </c>
      <c r="F213" s="253" t="s">
        <v>146</v>
      </c>
      <c r="G213" s="251"/>
      <c r="H213" s="252" t="s">
        <v>1</v>
      </c>
      <c r="I213" s="254"/>
      <c r="J213" s="251"/>
      <c r="K213" s="251"/>
      <c r="L213" s="255"/>
      <c r="M213" s="256"/>
      <c r="N213" s="257"/>
      <c r="O213" s="257"/>
      <c r="P213" s="257"/>
      <c r="Q213" s="257"/>
      <c r="R213" s="257"/>
      <c r="S213" s="257"/>
      <c r="T213" s="25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9" t="s">
        <v>129</v>
      </c>
      <c r="AU213" s="259" t="s">
        <v>87</v>
      </c>
      <c r="AV213" s="14" t="s">
        <v>85</v>
      </c>
      <c r="AW213" s="14" t="s">
        <v>34</v>
      </c>
      <c r="AX213" s="14" t="s">
        <v>77</v>
      </c>
      <c r="AY213" s="259" t="s">
        <v>119</v>
      </c>
    </row>
    <row r="214" s="13" customFormat="1">
      <c r="A214" s="13"/>
      <c r="B214" s="238"/>
      <c r="C214" s="239"/>
      <c r="D214" s="233" t="s">
        <v>129</v>
      </c>
      <c r="E214" s="240" t="s">
        <v>1</v>
      </c>
      <c r="F214" s="241" t="s">
        <v>229</v>
      </c>
      <c r="G214" s="239"/>
      <c r="H214" s="242">
        <v>2988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8" t="s">
        <v>129</v>
      </c>
      <c r="AU214" s="248" t="s">
        <v>87</v>
      </c>
      <c r="AV214" s="13" t="s">
        <v>87</v>
      </c>
      <c r="AW214" s="13" t="s">
        <v>34</v>
      </c>
      <c r="AX214" s="13" t="s">
        <v>77</v>
      </c>
      <c r="AY214" s="248" t="s">
        <v>119</v>
      </c>
    </row>
    <row r="215" s="15" customFormat="1">
      <c r="A215" s="15"/>
      <c r="B215" s="260"/>
      <c r="C215" s="261"/>
      <c r="D215" s="233" t="s">
        <v>129</v>
      </c>
      <c r="E215" s="262" t="s">
        <v>1</v>
      </c>
      <c r="F215" s="263" t="s">
        <v>150</v>
      </c>
      <c r="G215" s="261"/>
      <c r="H215" s="264">
        <v>3183.8000000000002</v>
      </c>
      <c r="I215" s="265"/>
      <c r="J215" s="261"/>
      <c r="K215" s="261"/>
      <c r="L215" s="266"/>
      <c r="M215" s="267"/>
      <c r="N215" s="268"/>
      <c r="O215" s="268"/>
      <c r="P215" s="268"/>
      <c r="Q215" s="268"/>
      <c r="R215" s="268"/>
      <c r="S215" s="268"/>
      <c r="T215" s="269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0" t="s">
        <v>129</v>
      </c>
      <c r="AU215" s="270" t="s">
        <v>87</v>
      </c>
      <c r="AV215" s="15" t="s">
        <v>125</v>
      </c>
      <c r="AW215" s="15" t="s">
        <v>34</v>
      </c>
      <c r="AX215" s="15" t="s">
        <v>85</v>
      </c>
      <c r="AY215" s="270" t="s">
        <v>119</v>
      </c>
    </row>
    <row r="216" s="2" customFormat="1" ht="24.15" customHeight="1">
      <c r="A216" s="38"/>
      <c r="B216" s="39"/>
      <c r="C216" s="219" t="s">
        <v>8</v>
      </c>
      <c r="D216" s="219" t="s">
        <v>121</v>
      </c>
      <c r="E216" s="220" t="s">
        <v>230</v>
      </c>
      <c r="F216" s="221" t="s">
        <v>231</v>
      </c>
      <c r="G216" s="222" t="s">
        <v>139</v>
      </c>
      <c r="H216" s="223">
        <v>5297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42</v>
      </c>
      <c r="O216" s="91"/>
      <c r="P216" s="229">
        <f>O216*H216</f>
        <v>0</v>
      </c>
      <c r="Q216" s="229">
        <v>2.052</v>
      </c>
      <c r="R216" s="229">
        <f>Q216*H216</f>
        <v>10869.444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125</v>
      </c>
      <c r="AT216" s="231" t="s">
        <v>121</v>
      </c>
      <c r="AU216" s="231" t="s">
        <v>87</v>
      </c>
      <c r="AY216" s="17" t="s">
        <v>119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85</v>
      </c>
      <c r="BK216" s="232">
        <f>ROUND(I216*H216,2)</f>
        <v>0</v>
      </c>
      <c r="BL216" s="17" t="s">
        <v>125</v>
      </c>
      <c r="BM216" s="231" t="s">
        <v>232</v>
      </c>
    </row>
    <row r="217" s="2" customFormat="1">
      <c r="A217" s="38"/>
      <c r="B217" s="39"/>
      <c r="C217" s="40"/>
      <c r="D217" s="233" t="s">
        <v>127</v>
      </c>
      <c r="E217" s="40"/>
      <c r="F217" s="234" t="s">
        <v>233</v>
      </c>
      <c r="G217" s="40"/>
      <c r="H217" s="40"/>
      <c r="I217" s="235"/>
      <c r="J217" s="40"/>
      <c r="K217" s="40"/>
      <c r="L217" s="44"/>
      <c r="M217" s="236"/>
      <c r="N217" s="237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127</v>
      </c>
      <c r="AU217" s="17" t="s">
        <v>87</v>
      </c>
    </row>
    <row r="218" s="2" customFormat="1">
      <c r="A218" s="38"/>
      <c r="B218" s="39"/>
      <c r="C218" s="40"/>
      <c r="D218" s="233" t="s">
        <v>142</v>
      </c>
      <c r="E218" s="40"/>
      <c r="F218" s="249" t="s">
        <v>234</v>
      </c>
      <c r="G218" s="40"/>
      <c r="H218" s="40"/>
      <c r="I218" s="235"/>
      <c r="J218" s="40"/>
      <c r="K218" s="40"/>
      <c r="L218" s="44"/>
      <c r="M218" s="236"/>
      <c r="N218" s="237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142</v>
      </c>
      <c r="AU218" s="17" t="s">
        <v>87</v>
      </c>
    </row>
    <row r="219" s="14" customFormat="1">
      <c r="A219" s="14"/>
      <c r="B219" s="250"/>
      <c r="C219" s="251"/>
      <c r="D219" s="233" t="s">
        <v>129</v>
      </c>
      <c r="E219" s="252" t="s">
        <v>1</v>
      </c>
      <c r="F219" s="253" t="s">
        <v>144</v>
      </c>
      <c r="G219" s="251"/>
      <c r="H219" s="252" t="s">
        <v>1</v>
      </c>
      <c r="I219" s="254"/>
      <c r="J219" s="251"/>
      <c r="K219" s="251"/>
      <c r="L219" s="255"/>
      <c r="M219" s="256"/>
      <c r="N219" s="257"/>
      <c r="O219" s="257"/>
      <c r="P219" s="257"/>
      <c r="Q219" s="257"/>
      <c r="R219" s="257"/>
      <c r="S219" s="257"/>
      <c r="T219" s="25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9" t="s">
        <v>129</v>
      </c>
      <c r="AU219" s="259" t="s">
        <v>87</v>
      </c>
      <c r="AV219" s="14" t="s">
        <v>85</v>
      </c>
      <c r="AW219" s="14" t="s">
        <v>34</v>
      </c>
      <c r="AX219" s="14" t="s">
        <v>77</v>
      </c>
      <c r="AY219" s="259" t="s">
        <v>119</v>
      </c>
    </row>
    <row r="220" s="13" customFormat="1">
      <c r="A220" s="13"/>
      <c r="B220" s="238"/>
      <c r="C220" s="239"/>
      <c r="D220" s="233" t="s">
        <v>129</v>
      </c>
      <c r="E220" s="240" t="s">
        <v>1</v>
      </c>
      <c r="F220" s="241" t="s">
        <v>235</v>
      </c>
      <c r="G220" s="239"/>
      <c r="H220" s="242">
        <v>287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8" t="s">
        <v>129</v>
      </c>
      <c r="AU220" s="248" t="s">
        <v>87</v>
      </c>
      <c r="AV220" s="13" t="s">
        <v>87</v>
      </c>
      <c r="AW220" s="13" t="s">
        <v>34</v>
      </c>
      <c r="AX220" s="13" t="s">
        <v>77</v>
      </c>
      <c r="AY220" s="248" t="s">
        <v>119</v>
      </c>
    </row>
    <row r="221" s="14" customFormat="1">
      <c r="A221" s="14"/>
      <c r="B221" s="250"/>
      <c r="C221" s="251"/>
      <c r="D221" s="233" t="s">
        <v>129</v>
      </c>
      <c r="E221" s="252" t="s">
        <v>1</v>
      </c>
      <c r="F221" s="253" t="s">
        <v>146</v>
      </c>
      <c r="G221" s="251"/>
      <c r="H221" s="252" t="s">
        <v>1</v>
      </c>
      <c r="I221" s="254"/>
      <c r="J221" s="251"/>
      <c r="K221" s="251"/>
      <c r="L221" s="255"/>
      <c r="M221" s="256"/>
      <c r="N221" s="257"/>
      <c r="O221" s="257"/>
      <c r="P221" s="257"/>
      <c r="Q221" s="257"/>
      <c r="R221" s="257"/>
      <c r="S221" s="257"/>
      <c r="T221" s="25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9" t="s">
        <v>129</v>
      </c>
      <c r="AU221" s="259" t="s">
        <v>87</v>
      </c>
      <c r="AV221" s="14" t="s">
        <v>85</v>
      </c>
      <c r="AW221" s="14" t="s">
        <v>34</v>
      </c>
      <c r="AX221" s="14" t="s">
        <v>77</v>
      </c>
      <c r="AY221" s="259" t="s">
        <v>119</v>
      </c>
    </row>
    <row r="222" s="13" customFormat="1">
      <c r="A222" s="13"/>
      <c r="B222" s="238"/>
      <c r="C222" s="239"/>
      <c r="D222" s="233" t="s">
        <v>129</v>
      </c>
      <c r="E222" s="240" t="s">
        <v>1</v>
      </c>
      <c r="F222" s="241" t="s">
        <v>236</v>
      </c>
      <c r="G222" s="239"/>
      <c r="H222" s="242">
        <v>5010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129</v>
      </c>
      <c r="AU222" s="248" t="s">
        <v>87</v>
      </c>
      <c r="AV222" s="13" t="s">
        <v>87</v>
      </c>
      <c r="AW222" s="13" t="s">
        <v>34</v>
      </c>
      <c r="AX222" s="13" t="s">
        <v>77</v>
      </c>
      <c r="AY222" s="248" t="s">
        <v>119</v>
      </c>
    </row>
    <row r="223" s="15" customFormat="1">
      <c r="A223" s="15"/>
      <c r="B223" s="260"/>
      <c r="C223" s="261"/>
      <c r="D223" s="233" t="s">
        <v>129</v>
      </c>
      <c r="E223" s="262" t="s">
        <v>1</v>
      </c>
      <c r="F223" s="263" t="s">
        <v>150</v>
      </c>
      <c r="G223" s="261"/>
      <c r="H223" s="264">
        <v>5297</v>
      </c>
      <c r="I223" s="265"/>
      <c r="J223" s="261"/>
      <c r="K223" s="261"/>
      <c r="L223" s="266"/>
      <c r="M223" s="267"/>
      <c r="N223" s="268"/>
      <c r="O223" s="268"/>
      <c r="P223" s="268"/>
      <c r="Q223" s="268"/>
      <c r="R223" s="268"/>
      <c r="S223" s="268"/>
      <c r="T223" s="269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0" t="s">
        <v>129</v>
      </c>
      <c r="AU223" s="270" t="s">
        <v>87</v>
      </c>
      <c r="AV223" s="15" t="s">
        <v>125</v>
      </c>
      <c r="AW223" s="15" t="s">
        <v>34</v>
      </c>
      <c r="AX223" s="15" t="s">
        <v>85</v>
      </c>
      <c r="AY223" s="270" t="s">
        <v>119</v>
      </c>
    </row>
    <row r="224" s="2" customFormat="1" ht="16.5" customHeight="1">
      <c r="A224" s="38"/>
      <c r="B224" s="39"/>
      <c r="C224" s="219" t="s">
        <v>237</v>
      </c>
      <c r="D224" s="219" t="s">
        <v>121</v>
      </c>
      <c r="E224" s="220" t="s">
        <v>238</v>
      </c>
      <c r="F224" s="221" t="s">
        <v>239</v>
      </c>
      <c r="G224" s="222" t="s">
        <v>240</v>
      </c>
      <c r="H224" s="223">
        <v>1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42</v>
      </c>
      <c r="O224" s="91"/>
      <c r="P224" s="229">
        <f>O224*H224</f>
        <v>0</v>
      </c>
      <c r="Q224" s="229">
        <v>2.052</v>
      </c>
      <c r="R224" s="229">
        <f>Q224*H224</f>
        <v>2.052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125</v>
      </c>
      <c r="AT224" s="231" t="s">
        <v>121</v>
      </c>
      <c r="AU224" s="231" t="s">
        <v>87</v>
      </c>
      <c r="AY224" s="17" t="s">
        <v>119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85</v>
      </c>
      <c r="BK224" s="232">
        <f>ROUND(I224*H224,2)</f>
        <v>0</v>
      </c>
      <c r="BL224" s="17" t="s">
        <v>125</v>
      </c>
      <c r="BM224" s="231" t="s">
        <v>241</v>
      </c>
    </row>
    <row r="225" s="2" customFormat="1">
      <c r="A225" s="38"/>
      <c r="B225" s="39"/>
      <c r="C225" s="40"/>
      <c r="D225" s="233" t="s">
        <v>127</v>
      </c>
      <c r="E225" s="40"/>
      <c r="F225" s="234" t="s">
        <v>239</v>
      </c>
      <c r="G225" s="40"/>
      <c r="H225" s="40"/>
      <c r="I225" s="235"/>
      <c r="J225" s="40"/>
      <c r="K225" s="40"/>
      <c r="L225" s="44"/>
      <c r="M225" s="236"/>
      <c r="N225" s="237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127</v>
      </c>
      <c r="AU225" s="17" t="s">
        <v>87</v>
      </c>
    </row>
    <row r="226" s="2" customFormat="1">
      <c r="A226" s="38"/>
      <c r="B226" s="39"/>
      <c r="C226" s="40"/>
      <c r="D226" s="233" t="s">
        <v>142</v>
      </c>
      <c r="E226" s="40"/>
      <c r="F226" s="249" t="s">
        <v>242</v>
      </c>
      <c r="G226" s="40"/>
      <c r="H226" s="40"/>
      <c r="I226" s="235"/>
      <c r="J226" s="40"/>
      <c r="K226" s="40"/>
      <c r="L226" s="44"/>
      <c r="M226" s="236"/>
      <c r="N226" s="237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142</v>
      </c>
      <c r="AU226" s="17" t="s">
        <v>87</v>
      </c>
    </row>
    <row r="227" s="12" customFormat="1" ht="22.8" customHeight="1">
      <c r="A227" s="12"/>
      <c r="B227" s="203"/>
      <c r="C227" s="204"/>
      <c r="D227" s="205" t="s">
        <v>76</v>
      </c>
      <c r="E227" s="217" t="s">
        <v>243</v>
      </c>
      <c r="F227" s="217" t="s">
        <v>244</v>
      </c>
      <c r="G227" s="204"/>
      <c r="H227" s="204"/>
      <c r="I227" s="207"/>
      <c r="J227" s="218">
        <f>BK227</f>
        <v>0</v>
      </c>
      <c r="K227" s="204"/>
      <c r="L227" s="209"/>
      <c r="M227" s="210"/>
      <c r="N227" s="211"/>
      <c r="O227" s="211"/>
      <c r="P227" s="212">
        <f>SUM(P228:P233)</f>
        <v>0</v>
      </c>
      <c r="Q227" s="211"/>
      <c r="R227" s="212">
        <f>SUM(R228:R233)</f>
        <v>0</v>
      </c>
      <c r="S227" s="211"/>
      <c r="T227" s="213">
        <f>SUM(T228:T233)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4" t="s">
        <v>85</v>
      </c>
      <c r="AT227" s="215" t="s">
        <v>76</v>
      </c>
      <c r="AU227" s="215" t="s">
        <v>85</v>
      </c>
      <c r="AY227" s="214" t="s">
        <v>119</v>
      </c>
      <c r="BK227" s="216">
        <f>SUM(BK228:BK233)</f>
        <v>0</v>
      </c>
    </row>
    <row r="228" s="2" customFormat="1" ht="44.25" customHeight="1">
      <c r="A228" s="38"/>
      <c r="B228" s="39"/>
      <c r="C228" s="219" t="s">
        <v>245</v>
      </c>
      <c r="D228" s="219" t="s">
        <v>121</v>
      </c>
      <c r="E228" s="220" t="s">
        <v>246</v>
      </c>
      <c r="F228" s="221" t="s">
        <v>247</v>
      </c>
      <c r="G228" s="222" t="s">
        <v>240</v>
      </c>
      <c r="H228" s="223">
        <v>1</v>
      </c>
      <c r="I228" s="224"/>
      <c r="J228" s="225">
        <f>ROUND(I228*H228,2)</f>
        <v>0</v>
      </c>
      <c r="K228" s="226"/>
      <c r="L228" s="44"/>
      <c r="M228" s="227" t="s">
        <v>1</v>
      </c>
      <c r="N228" s="228" t="s">
        <v>42</v>
      </c>
      <c r="O228" s="91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1" t="s">
        <v>125</v>
      </c>
      <c r="AT228" s="231" t="s">
        <v>121</v>
      </c>
      <c r="AU228" s="231" t="s">
        <v>87</v>
      </c>
      <c r="AY228" s="17" t="s">
        <v>119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7" t="s">
        <v>85</v>
      </c>
      <c r="BK228" s="232">
        <f>ROUND(I228*H228,2)</f>
        <v>0</v>
      </c>
      <c r="BL228" s="17" t="s">
        <v>125</v>
      </c>
      <c r="BM228" s="231" t="s">
        <v>248</v>
      </c>
    </row>
    <row r="229" s="2" customFormat="1">
      <c r="A229" s="38"/>
      <c r="B229" s="39"/>
      <c r="C229" s="40"/>
      <c r="D229" s="233" t="s">
        <v>127</v>
      </c>
      <c r="E229" s="40"/>
      <c r="F229" s="234" t="s">
        <v>249</v>
      </c>
      <c r="G229" s="40"/>
      <c r="H229" s="40"/>
      <c r="I229" s="235"/>
      <c r="J229" s="40"/>
      <c r="K229" s="40"/>
      <c r="L229" s="44"/>
      <c r="M229" s="236"/>
      <c r="N229" s="237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127</v>
      </c>
      <c r="AU229" s="17" t="s">
        <v>87</v>
      </c>
    </row>
    <row r="230" s="2" customFormat="1">
      <c r="A230" s="38"/>
      <c r="B230" s="39"/>
      <c r="C230" s="40"/>
      <c r="D230" s="233" t="s">
        <v>142</v>
      </c>
      <c r="E230" s="40"/>
      <c r="F230" s="249" t="s">
        <v>250</v>
      </c>
      <c r="G230" s="40"/>
      <c r="H230" s="40"/>
      <c r="I230" s="235"/>
      <c r="J230" s="40"/>
      <c r="K230" s="40"/>
      <c r="L230" s="44"/>
      <c r="M230" s="236"/>
      <c r="N230" s="237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142</v>
      </c>
      <c r="AU230" s="17" t="s">
        <v>87</v>
      </c>
    </row>
    <row r="231" s="2" customFormat="1" ht="21.75" customHeight="1">
      <c r="A231" s="38"/>
      <c r="B231" s="39"/>
      <c r="C231" s="219" t="s">
        <v>251</v>
      </c>
      <c r="D231" s="219" t="s">
        <v>121</v>
      </c>
      <c r="E231" s="220" t="s">
        <v>252</v>
      </c>
      <c r="F231" s="221" t="s">
        <v>253</v>
      </c>
      <c r="G231" s="222" t="s">
        <v>240</v>
      </c>
      <c r="H231" s="223">
        <v>1</v>
      </c>
      <c r="I231" s="224"/>
      <c r="J231" s="225">
        <f>ROUND(I231*H231,2)</f>
        <v>0</v>
      </c>
      <c r="K231" s="226"/>
      <c r="L231" s="44"/>
      <c r="M231" s="227" t="s">
        <v>1</v>
      </c>
      <c r="N231" s="228" t="s">
        <v>42</v>
      </c>
      <c r="O231" s="91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125</v>
      </c>
      <c r="AT231" s="231" t="s">
        <v>121</v>
      </c>
      <c r="AU231" s="231" t="s">
        <v>87</v>
      </c>
      <c r="AY231" s="17" t="s">
        <v>119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85</v>
      </c>
      <c r="BK231" s="232">
        <f>ROUND(I231*H231,2)</f>
        <v>0</v>
      </c>
      <c r="BL231" s="17" t="s">
        <v>125</v>
      </c>
      <c r="BM231" s="231" t="s">
        <v>254</v>
      </c>
    </row>
    <row r="232" s="2" customFormat="1">
      <c r="A232" s="38"/>
      <c r="B232" s="39"/>
      <c r="C232" s="40"/>
      <c r="D232" s="233" t="s">
        <v>127</v>
      </c>
      <c r="E232" s="40"/>
      <c r="F232" s="234" t="s">
        <v>255</v>
      </c>
      <c r="G232" s="40"/>
      <c r="H232" s="40"/>
      <c r="I232" s="235"/>
      <c r="J232" s="40"/>
      <c r="K232" s="40"/>
      <c r="L232" s="44"/>
      <c r="M232" s="236"/>
      <c r="N232" s="237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127</v>
      </c>
      <c r="AU232" s="17" t="s">
        <v>87</v>
      </c>
    </row>
    <row r="233" s="2" customFormat="1">
      <c r="A233" s="38"/>
      <c r="B233" s="39"/>
      <c r="C233" s="40"/>
      <c r="D233" s="233" t="s">
        <v>142</v>
      </c>
      <c r="E233" s="40"/>
      <c r="F233" s="249" t="s">
        <v>256</v>
      </c>
      <c r="G233" s="40"/>
      <c r="H233" s="40"/>
      <c r="I233" s="235"/>
      <c r="J233" s="40"/>
      <c r="K233" s="40"/>
      <c r="L233" s="44"/>
      <c r="M233" s="236"/>
      <c r="N233" s="237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142</v>
      </c>
      <c r="AU233" s="17" t="s">
        <v>87</v>
      </c>
    </row>
    <row r="234" s="12" customFormat="1" ht="22.8" customHeight="1">
      <c r="A234" s="12"/>
      <c r="B234" s="203"/>
      <c r="C234" s="204"/>
      <c r="D234" s="205" t="s">
        <v>76</v>
      </c>
      <c r="E234" s="217" t="s">
        <v>257</v>
      </c>
      <c r="F234" s="217" t="s">
        <v>258</v>
      </c>
      <c r="G234" s="204"/>
      <c r="H234" s="204"/>
      <c r="I234" s="207"/>
      <c r="J234" s="218">
        <f>BK234</f>
        <v>0</v>
      </c>
      <c r="K234" s="204"/>
      <c r="L234" s="209"/>
      <c r="M234" s="210"/>
      <c r="N234" s="211"/>
      <c r="O234" s="211"/>
      <c r="P234" s="212">
        <f>SUM(P235:P239)</f>
        <v>0</v>
      </c>
      <c r="Q234" s="211"/>
      <c r="R234" s="212">
        <f>SUM(R235:R239)</f>
        <v>0</v>
      </c>
      <c r="S234" s="211"/>
      <c r="T234" s="213">
        <f>SUM(T235:T239)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4" t="s">
        <v>85</v>
      </c>
      <c r="AT234" s="215" t="s">
        <v>76</v>
      </c>
      <c r="AU234" s="215" t="s">
        <v>85</v>
      </c>
      <c r="AY234" s="214" t="s">
        <v>119</v>
      </c>
      <c r="BK234" s="216">
        <f>SUM(BK235:BK239)</f>
        <v>0</v>
      </c>
    </row>
    <row r="235" s="2" customFormat="1" ht="21.75" customHeight="1">
      <c r="A235" s="38"/>
      <c r="B235" s="39"/>
      <c r="C235" s="219" t="s">
        <v>259</v>
      </c>
      <c r="D235" s="219" t="s">
        <v>121</v>
      </c>
      <c r="E235" s="220" t="s">
        <v>260</v>
      </c>
      <c r="F235" s="221" t="s">
        <v>261</v>
      </c>
      <c r="G235" s="222" t="s">
        <v>181</v>
      </c>
      <c r="H235" s="223">
        <v>15915.858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42</v>
      </c>
      <c r="O235" s="91"/>
      <c r="P235" s="229">
        <f>O235*H235</f>
        <v>0</v>
      </c>
      <c r="Q235" s="229">
        <v>0</v>
      </c>
      <c r="R235" s="229">
        <f>Q235*H235</f>
        <v>0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125</v>
      </c>
      <c r="AT235" s="231" t="s">
        <v>121</v>
      </c>
      <c r="AU235" s="231" t="s">
        <v>87</v>
      </c>
      <c r="AY235" s="17" t="s">
        <v>119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85</v>
      </c>
      <c r="BK235" s="232">
        <f>ROUND(I235*H235,2)</f>
        <v>0</v>
      </c>
      <c r="BL235" s="17" t="s">
        <v>125</v>
      </c>
      <c r="BM235" s="231" t="s">
        <v>262</v>
      </c>
    </row>
    <row r="236" s="2" customFormat="1">
      <c r="A236" s="38"/>
      <c r="B236" s="39"/>
      <c r="C236" s="40"/>
      <c r="D236" s="233" t="s">
        <v>127</v>
      </c>
      <c r="E236" s="40"/>
      <c r="F236" s="234" t="s">
        <v>263</v>
      </c>
      <c r="G236" s="40"/>
      <c r="H236" s="40"/>
      <c r="I236" s="235"/>
      <c r="J236" s="40"/>
      <c r="K236" s="40"/>
      <c r="L236" s="44"/>
      <c r="M236" s="236"/>
      <c r="N236" s="237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127</v>
      </c>
      <c r="AU236" s="17" t="s">
        <v>87</v>
      </c>
    </row>
    <row r="237" s="2" customFormat="1" ht="33" customHeight="1">
      <c r="A237" s="38"/>
      <c r="B237" s="39"/>
      <c r="C237" s="219" t="s">
        <v>264</v>
      </c>
      <c r="D237" s="219" t="s">
        <v>121</v>
      </c>
      <c r="E237" s="220" t="s">
        <v>265</v>
      </c>
      <c r="F237" s="221" t="s">
        <v>266</v>
      </c>
      <c r="G237" s="222" t="s">
        <v>181</v>
      </c>
      <c r="H237" s="223">
        <v>5305.2860000000001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42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125</v>
      </c>
      <c r="AT237" s="231" t="s">
        <v>121</v>
      </c>
      <c r="AU237" s="231" t="s">
        <v>87</v>
      </c>
      <c r="AY237" s="17" t="s">
        <v>119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85</v>
      </c>
      <c r="BK237" s="232">
        <f>ROUND(I237*H237,2)</f>
        <v>0</v>
      </c>
      <c r="BL237" s="17" t="s">
        <v>125</v>
      </c>
      <c r="BM237" s="231" t="s">
        <v>267</v>
      </c>
    </row>
    <row r="238" s="2" customFormat="1">
      <c r="A238" s="38"/>
      <c r="B238" s="39"/>
      <c r="C238" s="40"/>
      <c r="D238" s="233" t="s">
        <v>127</v>
      </c>
      <c r="E238" s="40"/>
      <c r="F238" s="234" t="s">
        <v>268</v>
      </c>
      <c r="G238" s="40"/>
      <c r="H238" s="40"/>
      <c r="I238" s="235"/>
      <c r="J238" s="40"/>
      <c r="K238" s="40"/>
      <c r="L238" s="44"/>
      <c r="M238" s="236"/>
      <c r="N238" s="237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127</v>
      </c>
      <c r="AU238" s="17" t="s">
        <v>87</v>
      </c>
    </row>
    <row r="239" s="13" customFormat="1">
      <c r="A239" s="13"/>
      <c r="B239" s="238"/>
      <c r="C239" s="239"/>
      <c r="D239" s="233" t="s">
        <v>129</v>
      </c>
      <c r="E239" s="240" t="s">
        <v>1</v>
      </c>
      <c r="F239" s="241" t="s">
        <v>269</v>
      </c>
      <c r="G239" s="239"/>
      <c r="H239" s="242">
        <v>5305.2860000000001</v>
      </c>
      <c r="I239" s="243"/>
      <c r="J239" s="239"/>
      <c r="K239" s="239"/>
      <c r="L239" s="244"/>
      <c r="M239" s="282"/>
      <c r="N239" s="283"/>
      <c r="O239" s="283"/>
      <c r="P239" s="283"/>
      <c r="Q239" s="283"/>
      <c r="R239" s="283"/>
      <c r="S239" s="283"/>
      <c r="T239" s="28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8" t="s">
        <v>129</v>
      </c>
      <c r="AU239" s="248" t="s">
        <v>87</v>
      </c>
      <c r="AV239" s="13" t="s">
        <v>87</v>
      </c>
      <c r="AW239" s="13" t="s">
        <v>34</v>
      </c>
      <c r="AX239" s="13" t="s">
        <v>85</v>
      </c>
      <c r="AY239" s="248" t="s">
        <v>119</v>
      </c>
    </row>
    <row r="240" s="2" customFormat="1" ht="6.96" customHeight="1">
      <c r="A240" s="38"/>
      <c r="B240" s="66"/>
      <c r="C240" s="67"/>
      <c r="D240" s="67"/>
      <c r="E240" s="67"/>
      <c r="F240" s="67"/>
      <c r="G240" s="67"/>
      <c r="H240" s="67"/>
      <c r="I240" s="67"/>
      <c r="J240" s="67"/>
      <c r="K240" s="67"/>
      <c r="L240" s="44"/>
      <c r="M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</row>
  </sheetData>
  <sheetProtection sheet="1" autoFilter="0" formatColumns="0" formatRows="0" objects="1" scenarios="1" spinCount="100000" saltValue="bIHOhihXxx4MaX7q8GrcZbhdXB0oWOYs9F6A0bakGjBV8LaF7fBCZd4tmFKvViaDjARafDJhti0xN5QKXMLjMg==" hashValue="NcYn9fTJoUZqI3lT/ggZvvGh8DXHFIA2qiYc0Wk0Q8fzomQfYfKmyvdtOlS+UeERKHxTOFcN8SUsBYBEQgdK2Q==" algorithmName="SHA-512" password="CC35"/>
  <autoFilter ref="C120:K23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Morava, Veselí nad Moravou-Uherský Ostroh-ř.km 130,250-131,870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270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21. 9. 2021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">
        <v>32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33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ROUND((SUM(BE117:BE151)),  2)</f>
        <v>0</v>
      </c>
      <c r="G33" s="38"/>
      <c r="H33" s="38"/>
      <c r="I33" s="155">
        <v>0.20999999999999999</v>
      </c>
      <c r="J33" s="154">
        <f>ROUND(((SUM(BE117:BE151))*I33),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ROUND((SUM(BF117:BF151)),  2)</f>
        <v>0</v>
      </c>
      <c r="G34" s="38"/>
      <c r="H34" s="38"/>
      <c r="I34" s="155">
        <v>0.14999999999999999</v>
      </c>
      <c r="J34" s="154">
        <f>ROUND(((SUM(BF117:BF151))*I34),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ROUND((SUM(BG117:BG151)),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ROUND((SUM(BH117:BH151)),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ROUND((SUM(BI117:BI151)),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Morava, Veselí nad Moravou-Uherský Ostroh-ř.km 130,250-131,870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Veselí nad Moravou</v>
      </c>
      <c r="G89" s="40"/>
      <c r="H89" s="40"/>
      <c r="I89" s="32" t="s">
        <v>22</v>
      </c>
      <c r="J89" s="79" t="str">
        <f>IF(J12="","",J12)</f>
        <v>21. 9. 2021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31</v>
      </c>
      <c r="J91" s="36" t="str">
        <f>E21</f>
        <v>Ing. Tomáš Pecival, Ph.D.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Tomáš Pecival, Ph.D.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95</v>
      </c>
      <c r="D94" s="176"/>
      <c r="E94" s="176"/>
      <c r="F94" s="176"/>
      <c r="G94" s="176"/>
      <c r="H94" s="176"/>
      <c r="I94" s="176"/>
      <c r="J94" s="177" t="s">
        <v>96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97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s="9" customFormat="1" ht="24.96" customHeight="1">
      <c r="A97" s="9"/>
      <c r="B97" s="179"/>
      <c r="C97" s="180"/>
      <c r="D97" s="181" t="s">
        <v>271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104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Morava, Veselí nad Moravou-Uherský Ostroh-ř.km 130,250-131,870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92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von - vedlejší náklady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Veselí nad Moravou</v>
      </c>
      <c r="G111" s="40"/>
      <c r="H111" s="40"/>
      <c r="I111" s="32" t="s">
        <v>22</v>
      </c>
      <c r="J111" s="79" t="str">
        <f>IF(J12="","",J12)</f>
        <v>21. 9. 2021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5.65" customHeight="1">
      <c r="A113" s="38"/>
      <c r="B113" s="39"/>
      <c r="C113" s="32" t="s">
        <v>24</v>
      </c>
      <c r="D113" s="40"/>
      <c r="E113" s="40"/>
      <c r="F113" s="27" t="str">
        <f>E15</f>
        <v>Povodí Moravy, s.p.</v>
      </c>
      <c r="G113" s="40"/>
      <c r="H113" s="40"/>
      <c r="I113" s="32" t="s">
        <v>31</v>
      </c>
      <c r="J113" s="36" t="str">
        <f>E21</f>
        <v>Ing. Tomáš Pecival, Ph.D.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29</v>
      </c>
      <c r="D114" s="40"/>
      <c r="E114" s="40"/>
      <c r="F114" s="27" t="str">
        <f>IF(E18="","",E18)</f>
        <v>Vyplň údaj</v>
      </c>
      <c r="G114" s="40"/>
      <c r="H114" s="40"/>
      <c r="I114" s="32" t="s">
        <v>35</v>
      </c>
      <c r="J114" s="36" t="str">
        <f>E24</f>
        <v>Ing. Tomáš Pecival, Ph.D.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105</v>
      </c>
      <c r="D116" s="194" t="s">
        <v>62</v>
      </c>
      <c r="E116" s="194" t="s">
        <v>58</v>
      </c>
      <c r="F116" s="194" t="s">
        <v>59</v>
      </c>
      <c r="G116" s="194" t="s">
        <v>106</v>
      </c>
      <c r="H116" s="194" t="s">
        <v>107</v>
      </c>
      <c r="I116" s="194" t="s">
        <v>108</v>
      </c>
      <c r="J116" s="195" t="s">
        <v>96</v>
      </c>
      <c r="K116" s="196" t="s">
        <v>109</v>
      </c>
      <c r="L116" s="197"/>
      <c r="M116" s="100" t="s">
        <v>1</v>
      </c>
      <c r="N116" s="101" t="s">
        <v>41</v>
      </c>
      <c r="O116" s="101" t="s">
        <v>110</v>
      </c>
      <c r="P116" s="101" t="s">
        <v>111</v>
      </c>
      <c r="Q116" s="101" t="s">
        <v>112</v>
      </c>
      <c r="R116" s="101" t="s">
        <v>113</v>
      </c>
      <c r="S116" s="101" t="s">
        <v>114</v>
      </c>
      <c r="T116" s="102" t="s">
        <v>115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116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76</v>
      </c>
      <c r="AU117" s="17" t="s">
        <v>98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76</v>
      </c>
      <c r="E118" s="206" t="s">
        <v>272</v>
      </c>
      <c r="F118" s="206" t="s">
        <v>273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SUM(P119:P151)</f>
        <v>0</v>
      </c>
      <c r="Q118" s="211"/>
      <c r="R118" s="212">
        <f>SUM(R119:R151)</f>
        <v>0</v>
      </c>
      <c r="S118" s="211"/>
      <c r="T118" s="213">
        <f>SUM(T119:T151)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157</v>
      </c>
      <c r="AT118" s="215" t="s">
        <v>76</v>
      </c>
      <c r="AU118" s="215" t="s">
        <v>77</v>
      </c>
      <c r="AY118" s="214" t="s">
        <v>119</v>
      </c>
      <c r="BK118" s="216">
        <f>SUM(BK119:BK151)</f>
        <v>0</v>
      </c>
    </row>
    <row r="119" s="2" customFormat="1" ht="16.5" customHeight="1">
      <c r="A119" s="38"/>
      <c r="B119" s="39"/>
      <c r="C119" s="219" t="s">
        <v>85</v>
      </c>
      <c r="D119" s="219" t="s">
        <v>121</v>
      </c>
      <c r="E119" s="220" t="s">
        <v>85</v>
      </c>
      <c r="F119" s="221" t="s">
        <v>274</v>
      </c>
      <c r="G119" s="222" t="s">
        <v>240</v>
      </c>
      <c r="H119" s="223">
        <v>1</v>
      </c>
      <c r="I119" s="224"/>
      <c r="J119" s="225">
        <f>ROUND(I119*H119,2)</f>
        <v>0</v>
      </c>
      <c r="K119" s="226"/>
      <c r="L119" s="44"/>
      <c r="M119" s="227" t="s">
        <v>1</v>
      </c>
      <c r="N119" s="228" t="s">
        <v>42</v>
      </c>
      <c r="O119" s="91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1" t="s">
        <v>275</v>
      </c>
      <c r="AT119" s="231" t="s">
        <v>121</v>
      </c>
      <c r="AU119" s="231" t="s">
        <v>85</v>
      </c>
      <c r="AY119" s="17" t="s">
        <v>119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7" t="s">
        <v>85</v>
      </c>
      <c r="BK119" s="232">
        <f>ROUND(I119*H119,2)</f>
        <v>0</v>
      </c>
      <c r="BL119" s="17" t="s">
        <v>275</v>
      </c>
      <c r="BM119" s="231" t="s">
        <v>276</v>
      </c>
    </row>
    <row r="120" s="2" customFormat="1">
      <c r="A120" s="38"/>
      <c r="B120" s="39"/>
      <c r="C120" s="40"/>
      <c r="D120" s="233" t="s">
        <v>127</v>
      </c>
      <c r="E120" s="40"/>
      <c r="F120" s="234" t="s">
        <v>277</v>
      </c>
      <c r="G120" s="40"/>
      <c r="H120" s="40"/>
      <c r="I120" s="235"/>
      <c r="J120" s="40"/>
      <c r="K120" s="40"/>
      <c r="L120" s="44"/>
      <c r="M120" s="236"/>
      <c r="N120" s="237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127</v>
      </c>
      <c r="AU120" s="17" t="s">
        <v>85</v>
      </c>
    </row>
    <row r="121" s="2" customFormat="1" ht="16.5" customHeight="1">
      <c r="A121" s="38"/>
      <c r="B121" s="39"/>
      <c r="C121" s="219" t="s">
        <v>136</v>
      </c>
      <c r="D121" s="219" t="s">
        <v>121</v>
      </c>
      <c r="E121" s="220" t="s">
        <v>136</v>
      </c>
      <c r="F121" s="221" t="s">
        <v>278</v>
      </c>
      <c r="G121" s="222" t="s">
        <v>240</v>
      </c>
      <c r="H121" s="223">
        <v>1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42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275</v>
      </c>
      <c r="AT121" s="231" t="s">
        <v>121</v>
      </c>
      <c r="AU121" s="231" t="s">
        <v>85</v>
      </c>
      <c r="AY121" s="17" t="s">
        <v>119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85</v>
      </c>
      <c r="BK121" s="232">
        <f>ROUND(I121*H121,2)</f>
        <v>0</v>
      </c>
      <c r="BL121" s="17" t="s">
        <v>275</v>
      </c>
      <c r="BM121" s="231" t="s">
        <v>279</v>
      </c>
    </row>
    <row r="122" s="2" customFormat="1">
      <c r="A122" s="38"/>
      <c r="B122" s="39"/>
      <c r="C122" s="40"/>
      <c r="D122" s="233" t="s">
        <v>127</v>
      </c>
      <c r="E122" s="40"/>
      <c r="F122" s="234" t="s">
        <v>280</v>
      </c>
      <c r="G122" s="40"/>
      <c r="H122" s="40"/>
      <c r="I122" s="235"/>
      <c r="J122" s="40"/>
      <c r="K122" s="40"/>
      <c r="L122" s="44"/>
      <c r="M122" s="236"/>
      <c r="N122" s="23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127</v>
      </c>
      <c r="AU122" s="17" t="s">
        <v>85</v>
      </c>
    </row>
    <row r="123" s="2" customFormat="1" ht="16.5" customHeight="1">
      <c r="A123" s="38"/>
      <c r="B123" s="39"/>
      <c r="C123" s="219" t="s">
        <v>157</v>
      </c>
      <c r="D123" s="219" t="s">
        <v>121</v>
      </c>
      <c r="E123" s="220" t="s">
        <v>157</v>
      </c>
      <c r="F123" s="221" t="s">
        <v>281</v>
      </c>
      <c r="G123" s="222" t="s">
        <v>240</v>
      </c>
      <c r="H123" s="223">
        <v>1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42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275</v>
      </c>
      <c r="AT123" s="231" t="s">
        <v>121</v>
      </c>
      <c r="AU123" s="231" t="s">
        <v>85</v>
      </c>
      <c r="AY123" s="17" t="s">
        <v>119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85</v>
      </c>
      <c r="BK123" s="232">
        <f>ROUND(I123*H123,2)</f>
        <v>0</v>
      </c>
      <c r="BL123" s="17" t="s">
        <v>275</v>
      </c>
      <c r="BM123" s="231" t="s">
        <v>282</v>
      </c>
    </row>
    <row r="124" s="2" customFormat="1">
      <c r="A124" s="38"/>
      <c r="B124" s="39"/>
      <c r="C124" s="40"/>
      <c r="D124" s="233" t="s">
        <v>127</v>
      </c>
      <c r="E124" s="40"/>
      <c r="F124" s="234" t="s">
        <v>281</v>
      </c>
      <c r="G124" s="40"/>
      <c r="H124" s="40"/>
      <c r="I124" s="235"/>
      <c r="J124" s="40"/>
      <c r="K124" s="40"/>
      <c r="L124" s="44"/>
      <c r="M124" s="236"/>
      <c r="N124" s="23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127</v>
      </c>
      <c r="AU124" s="17" t="s">
        <v>85</v>
      </c>
    </row>
    <row r="125" s="2" customFormat="1" ht="16.5" customHeight="1">
      <c r="A125" s="38"/>
      <c r="B125" s="39"/>
      <c r="C125" s="219" t="s">
        <v>164</v>
      </c>
      <c r="D125" s="219" t="s">
        <v>121</v>
      </c>
      <c r="E125" s="220" t="s">
        <v>164</v>
      </c>
      <c r="F125" s="221" t="s">
        <v>283</v>
      </c>
      <c r="G125" s="222" t="s">
        <v>240</v>
      </c>
      <c r="H125" s="223">
        <v>2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42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275</v>
      </c>
      <c r="AT125" s="231" t="s">
        <v>121</v>
      </c>
      <c r="AU125" s="231" t="s">
        <v>85</v>
      </c>
      <c r="AY125" s="17" t="s">
        <v>119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85</v>
      </c>
      <c r="BK125" s="232">
        <f>ROUND(I125*H125,2)</f>
        <v>0</v>
      </c>
      <c r="BL125" s="17" t="s">
        <v>275</v>
      </c>
      <c r="BM125" s="231" t="s">
        <v>284</v>
      </c>
    </row>
    <row r="126" s="2" customFormat="1">
      <c r="A126" s="38"/>
      <c r="B126" s="39"/>
      <c r="C126" s="40"/>
      <c r="D126" s="233" t="s">
        <v>127</v>
      </c>
      <c r="E126" s="40"/>
      <c r="F126" s="234" t="s">
        <v>283</v>
      </c>
      <c r="G126" s="40"/>
      <c r="H126" s="40"/>
      <c r="I126" s="235"/>
      <c r="J126" s="40"/>
      <c r="K126" s="40"/>
      <c r="L126" s="44"/>
      <c r="M126" s="236"/>
      <c r="N126" s="237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127</v>
      </c>
      <c r="AU126" s="17" t="s">
        <v>85</v>
      </c>
    </row>
    <row r="127" s="2" customFormat="1">
      <c r="A127" s="38"/>
      <c r="B127" s="39"/>
      <c r="C127" s="40"/>
      <c r="D127" s="233" t="s">
        <v>142</v>
      </c>
      <c r="E127" s="40"/>
      <c r="F127" s="249" t="s">
        <v>285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142</v>
      </c>
      <c r="AU127" s="17" t="s">
        <v>85</v>
      </c>
    </row>
    <row r="128" s="2" customFormat="1" ht="16.5" customHeight="1">
      <c r="A128" s="38"/>
      <c r="B128" s="39"/>
      <c r="C128" s="219" t="s">
        <v>171</v>
      </c>
      <c r="D128" s="219" t="s">
        <v>121</v>
      </c>
      <c r="E128" s="220" t="s">
        <v>171</v>
      </c>
      <c r="F128" s="221" t="s">
        <v>286</v>
      </c>
      <c r="G128" s="222" t="s">
        <v>240</v>
      </c>
      <c r="H128" s="223">
        <v>2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42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275</v>
      </c>
      <c r="AT128" s="231" t="s">
        <v>121</v>
      </c>
      <c r="AU128" s="231" t="s">
        <v>85</v>
      </c>
      <c r="AY128" s="17" t="s">
        <v>119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85</v>
      </c>
      <c r="BK128" s="232">
        <f>ROUND(I128*H128,2)</f>
        <v>0</v>
      </c>
      <c r="BL128" s="17" t="s">
        <v>275</v>
      </c>
      <c r="BM128" s="231" t="s">
        <v>287</v>
      </c>
    </row>
    <row r="129" s="2" customFormat="1">
      <c r="A129" s="38"/>
      <c r="B129" s="39"/>
      <c r="C129" s="40"/>
      <c r="D129" s="233" t="s">
        <v>127</v>
      </c>
      <c r="E129" s="40"/>
      <c r="F129" s="234" t="s">
        <v>286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127</v>
      </c>
      <c r="AU129" s="17" t="s">
        <v>85</v>
      </c>
    </row>
    <row r="130" s="2" customFormat="1">
      <c r="A130" s="38"/>
      <c r="B130" s="39"/>
      <c r="C130" s="40"/>
      <c r="D130" s="233" t="s">
        <v>142</v>
      </c>
      <c r="E130" s="40"/>
      <c r="F130" s="249" t="s">
        <v>288</v>
      </c>
      <c r="G130" s="40"/>
      <c r="H130" s="40"/>
      <c r="I130" s="235"/>
      <c r="J130" s="40"/>
      <c r="K130" s="40"/>
      <c r="L130" s="44"/>
      <c r="M130" s="236"/>
      <c r="N130" s="23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142</v>
      </c>
      <c r="AU130" s="17" t="s">
        <v>85</v>
      </c>
    </row>
    <row r="131" s="2" customFormat="1" ht="33" customHeight="1">
      <c r="A131" s="38"/>
      <c r="B131" s="39"/>
      <c r="C131" s="219" t="s">
        <v>177</v>
      </c>
      <c r="D131" s="219" t="s">
        <v>121</v>
      </c>
      <c r="E131" s="220" t="s">
        <v>177</v>
      </c>
      <c r="F131" s="221" t="s">
        <v>289</v>
      </c>
      <c r="G131" s="222" t="s">
        <v>240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42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275</v>
      </c>
      <c r="AT131" s="231" t="s">
        <v>121</v>
      </c>
      <c r="AU131" s="231" t="s">
        <v>85</v>
      </c>
      <c r="AY131" s="17" t="s">
        <v>119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85</v>
      </c>
      <c r="BK131" s="232">
        <f>ROUND(I131*H131,2)</f>
        <v>0</v>
      </c>
      <c r="BL131" s="17" t="s">
        <v>275</v>
      </c>
      <c r="BM131" s="231" t="s">
        <v>290</v>
      </c>
    </row>
    <row r="132" s="2" customFormat="1">
      <c r="A132" s="38"/>
      <c r="B132" s="39"/>
      <c r="C132" s="40"/>
      <c r="D132" s="233" t="s">
        <v>127</v>
      </c>
      <c r="E132" s="40"/>
      <c r="F132" s="234" t="s">
        <v>289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127</v>
      </c>
      <c r="AU132" s="17" t="s">
        <v>85</v>
      </c>
    </row>
    <row r="133" s="2" customFormat="1" ht="24.15" customHeight="1">
      <c r="A133" s="38"/>
      <c r="B133" s="39"/>
      <c r="C133" s="219" t="s">
        <v>183</v>
      </c>
      <c r="D133" s="219" t="s">
        <v>121</v>
      </c>
      <c r="E133" s="220" t="s">
        <v>183</v>
      </c>
      <c r="F133" s="221" t="s">
        <v>291</v>
      </c>
      <c r="G133" s="222" t="s">
        <v>240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42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275</v>
      </c>
      <c r="AT133" s="231" t="s">
        <v>121</v>
      </c>
      <c r="AU133" s="231" t="s">
        <v>85</v>
      </c>
      <c r="AY133" s="17" t="s">
        <v>119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85</v>
      </c>
      <c r="BK133" s="232">
        <f>ROUND(I133*H133,2)</f>
        <v>0</v>
      </c>
      <c r="BL133" s="17" t="s">
        <v>275</v>
      </c>
      <c r="BM133" s="231" t="s">
        <v>292</v>
      </c>
    </row>
    <row r="134" s="2" customFormat="1">
      <c r="A134" s="38"/>
      <c r="B134" s="39"/>
      <c r="C134" s="40"/>
      <c r="D134" s="233" t="s">
        <v>127</v>
      </c>
      <c r="E134" s="40"/>
      <c r="F134" s="234" t="s">
        <v>291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127</v>
      </c>
      <c r="AU134" s="17" t="s">
        <v>85</v>
      </c>
    </row>
    <row r="135" s="2" customFormat="1" ht="37.8" customHeight="1">
      <c r="A135" s="38"/>
      <c r="B135" s="39"/>
      <c r="C135" s="219" t="s">
        <v>190</v>
      </c>
      <c r="D135" s="219" t="s">
        <v>121</v>
      </c>
      <c r="E135" s="220" t="s">
        <v>190</v>
      </c>
      <c r="F135" s="221" t="s">
        <v>293</v>
      </c>
      <c r="G135" s="222" t="s">
        <v>240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42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275</v>
      </c>
      <c r="AT135" s="231" t="s">
        <v>121</v>
      </c>
      <c r="AU135" s="231" t="s">
        <v>85</v>
      </c>
      <c r="AY135" s="17" t="s">
        <v>119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85</v>
      </c>
      <c r="BK135" s="232">
        <f>ROUND(I135*H135,2)</f>
        <v>0</v>
      </c>
      <c r="BL135" s="17" t="s">
        <v>275</v>
      </c>
      <c r="BM135" s="231" t="s">
        <v>294</v>
      </c>
    </row>
    <row r="136" s="2" customFormat="1">
      <c r="A136" s="38"/>
      <c r="B136" s="39"/>
      <c r="C136" s="40"/>
      <c r="D136" s="233" t="s">
        <v>127</v>
      </c>
      <c r="E136" s="40"/>
      <c r="F136" s="234" t="s">
        <v>293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127</v>
      </c>
      <c r="AU136" s="17" t="s">
        <v>85</v>
      </c>
    </row>
    <row r="137" s="2" customFormat="1">
      <c r="A137" s="38"/>
      <c r="B137" s="39"/>
      <c r="C137" s="40"/>
      <c r="D137" s="233" t="s">
        <v>142</v>
      </c>
      <c r="E137" s="40"/>
      <c r="F137" s="249" t="s">
        <v>295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142</v>
      </c>
      <c r="AU137" s="17" t="s">
        <v>85</v>
      </c>
    </row>
    <row r="138" s="2" customFormat="1" ht="49.05" customHeight="1">
      <c r="A138" s="38"/>
      <c r="B138" s="39"/>
      <c r="C138" s="219" t="s">
        <v>197</v>
      </c>
      <c r="D138" s="219" t="s">
        <v>121</v>
      </c>
      <c r="E138" s="220" t="s">
        <v>197</v>
      </c>
      <c r="F138" s="221" t="s">
        <v>296</v>
      </c>
      <c r="G138" s="222" t="s">
        <v>240</v>
      </c>
      <c r="H138" s="223">
        <v>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42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275</v>
      </c>
      <c r="AT138" s="231" t="s">
        <v>121</v>
      </c>
      <c r="AU138" s="231" t="s">
        <v>85</v>
      </c>
      <c r="AY138" s="17" t="s">
        <v>119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85</v>
      </c>
      <c r="BK138" s="232">
        <f>ROUND(I138*H138,2)</f>
        <v>0</v>
      </c>
      <c r="BL138" s="17" t="s">
        <v>275</v>
      </c>
      <c r="BM138" s="231" t="s">
        <v>297</v>
      </c>
    </row>
    <row r="139" s="2" customFormat="1">
      <c r="A139" s="38"/>
      <c r="B139" s="39"/>
      <c r="C139" s="40"/>
      <c r="D139" s="233" t="s">
        <v>127</v>
      </c>
      <c r="E139" s="40"/>
      <c r="F139" s="234" t="s">
        <v>296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127</v>
      </c>
      <c r="AU139" s="17" t="s">
        <v>85</v>
      </c>
    </row>
    <row r="140" s="2" customFormat="1" ht="24.15" customHeight="1">
      <c r="A140" s="38"/>
      <c r="B140" s="39"/>
      <c r="C140" s="219" t="s">
        <v>206</v>
      </c>
      <c r="D140" s="219" t="s">
        <v>121</v>
      </c>
      <c r="E140" s="220" t="s">
        <v>206</v>
      </c>
      <c r="F140" s="221" t="s">
        <v>298</v>
      </c>
      <c r="G140" s="222" t="s">
        <v>240</v>
      </c>
      <c r="H140" s="223">
        <v>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42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275</v>
      </c>
      <c r="AT140" s="231" t="s">
        <v>121</v>
      </c>
      <c r="AU140" s="231" t="s">
        <v>85</v>
      </c>
      <c r="AY140" s="17" t="s">
        <v>119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85</v>
      </c>
      <c r="BK140" s="232">
        <f>ROUND(I140*H140,2)</f>
        <v>0</v>
      </c>
      <c r="BL140" s="17" t="s">
        <v>275</v>
      </c>
      <c r="BM140" s="231" t="s">
        <v>299</v>
      </c>
    </row>
    <row r="141" s="2" customFormat="1">
      <c r="A141" s="38"/>
      <c r="B141" s="39"/>
      <c r="C141" s="40"/>
      <c r="D141" s="233" t="s">
        <v>127</v>
      </c>
      <c r="E141" s="40"/>
      <c r="F141" s="234" t="s">
        <v>298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127</v>
      </c>
      <c r="AU141" s="17" t="s">
        <v>85</v>
      </c>
    </row>
    <row r="142" s="2" customFormat="1" ht="37.8" customHeight="1">
      <c r="A142" s="38"/>
      <c r="B142" s="39"/>
      <c r="C142" s="219" t="s">
        <v>214</v>
      </c>
      <c r="D142" s="219" t="s">
        <v>121</v>
      </c>
      <c r="E142" s="220" t="s">
        <v>214</v>
      </c>
      <c r="F142" s="221" t="s">
        <v>300</v>
      </c>
      <c r="G142" s="222" t="s">
        <v>240</v>
      </c>
      <c r="H142" s="223">
        <v>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42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275</v>
      </c>
      <c r="AT142" s="231" t="s">
        <v>121</v>
      </c>
      <c r="AU142" s="231" t="s">
        <v>85</v>
      </c>
      <c r="AY142" s="17" t="s">
        <v>119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85</v>
      </c>
      <c r="BK142" s="232">
        <f>ROUND(I142*H142,2)</f>
        <v>0</v>
      </c>
      <c r="BL142" s="17" t="s">
        <v>275</v>
      </c>
      <c r="BM142" s="231" t="s">
        <v>301</v>
      </c>
    </row>
    <row r="143" s="2" customFormat="1">
      <c r="A143" s="38"/>
      <c r="B143" s="39"/>
      <c r="C143" s="40"/>
      <c r="D143" s="233" t="s">
        <v>127</v>
      </c>
      <c r="E143" s="40"/>
      <c r="F143" s="234" t="s">
        <v>300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127</v>
      </c>
      <c r="AU143" s="17" t="s">
        <v>85</v>
      </c>
    </row>
    <row r="144" s="2" customFormat="1" ht="76.35" customHeight="1">
      <c r="A144" s="38"/>
      <c r="B144" s="39"/>
      <c r="C144" s="219" t="s">
        <v>222</v>
      </c>
      <c r="D144" s="219" t="s">
        <v>121</v>
      </c>
      <c r="E144" s="220" t="s">
        <v>222</v>
      </c>
      <c r="F144" s="221" t="s">
        <v>302</v>
      </c>
      <c r="G144" s="222" t="s">
        <v>240</v>
      </c>
      <c r="H144" s="223">
        <v>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42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275</v>
      </c>
      <c r="AT144" s="231" t="s">
        <v>121</v>
      </c>
      <c r="AU144" s="231" t="s">
        <v>85</v>
      </c>
      <c r="AY144" s="17" t="s">
        <v>119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85</v>
      </c>
      <c r="BK144" s="232">
        <f>ROUND(I144*H144,2)</f>
        <v>0</v>
      </c>
      <c r="BL144" s="17" t="s">
        <v>275</v>
      </c>
      <c r="BM144" s="231" t="s">
        <v>303</v>
      </c>
    </row>
    <row r="145" s="2" customFormat="1">
      <c r="A145" s="38"/>
      <c r="B145" s="39"/>
      <c r="C145" s="40"/>
      <c r="D145" s="233" t="s">
        <v>127</v>
      </c>
      <c r="E145" s="40"/>
      <c r="F145" s="234" t="s">
        <v>304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127</v>
      </c>
      <c r="AU145" s="17" t="s">
        <v>85</v>
      </c>
    </row>
    <row r="146" s="2" customFormat="1" ht="16.5" customHeight="1">
      <c r="A146" s="38"/>
      <c r="B146" s="39"/>
      <c r="C146" s="219" t="s">
        <v>8</v>
      </c>
      <c r="D146" s="219" t="s">
        <v>121</v>
      </c>
      <c r="E146" s="220" t="s">
        <v>8</v>
      </c>
      <c r="F146" s="221" t="s">
        <v>305</v>
      </c>
      <c r="G146" s="222" t="s">
        <v>240</v>
      </c>
      <c r="H146" s="223">
        <v>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42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275</v>
      </c>
      <c r="AT146" s="231" t="s">
        <v>121</v>
      </c>
      <c r="AU146" s="231" t="s">
        <v>85</v>
      </c>
      <c r="AY146" s="17" t="s">
        <v>119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85</v>
      </c>
      <c r="BK146" s="232">
        <f>ROUND(I146*H146,2)</f>
        <v>0</v>
      </c>
      <c r="BL146" s="17" t="s">
        <v>275</v>
      </c>
      <c r="BM146" s="231" t="s">
        <v>306</v>
      </c>
    </row>
    <row r="147" s="2" customFormat="1">
      <c r="A147" s="38"/>
      <c r="B147" s="39"/>
      <c r="C147" s="40"/>
      <c r="D147" s="233" t="s">
        <v>127</v>
      </c>
      <c r="E147" s="40"/>
      <c r="F147" s="234" t="s">
        <v>305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127</v>
      </c>
      <c r="AU147" s="17" t="s">
        <v>85</v>
      </c>
    </row>
    <row r="148" s="2" customFormat="1">
      <c r="A148" s="38"/>
      <c r="B148" s="39"/>
      <c r="C148" s="40"/>
      <c r="D148" s="233" t="s">
        <v>142</v>
      </c>
      <c r="E148" s="40"/>
      <c r="F148" s="249" t="s">
        <v>307</v>
      </c>
      <c r="G148" s="40"/>
      <c r="H148" s="40"/>
      <c r="I148" s="235"/>
      <c r="J148" s="40"/>
      <c r="K148" s="40"/>
      <c r="L148" s="44"/>
      <c r="M148" s="236"/>
      <c r="N148" s="237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142</v>
      </c>
      <c r="AU148" s="17" t="s">
        <v>85</v>
      </c>
    </row>
    <row r="149" s="2" customFormat="1" ht="16.5" customHeight="1">
      <c r="A149" s="38"/>
      <c r="B149" s="39"/>
      <c r="C149" s="219" t="s">
        <v>237</v>
      </c>
      <c r="D149" s="219" t="s">
        <v>121</v>
      </c>
      <c r="E149" s="220" t="s">
        <v>237</v>
      </c>
      <c r="F149" s="221" t="s">
        <v>308</v>
      </c>
      <c r="G149" s="222" t="s">
        <v>240</v>
      </c>
      <c r="H149" s="223">
        <v>1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42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275</v>
      </c>
      <c r="AT149" s="231" t="s">
        <v>121</v>
      </c>
      <c r="AU149" s="231" t="s">
        <v>85</v>
      </c>
      <c r="AY149" s="17" t="s">
        <v>119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85</v>
      </c>
      <c r="BK149" s="232">
        <f>ROUND(I149*H149,2)</f>
        <v>0</v>
      </c>
      <c r="BL149" s="17" t="s">
        <v>275</v>
      </c>
      <c r="BM149" s="231" t="s">
        <v>309</v>
      </c>
    </row>
    <row r="150" s="2" customFormat="1">
      <c r="A150" s="38"/>
      <c r="B150" s="39"/>
      <c r="C150" s="40"/>
      <c r="D150" s="233" t="s">
        <v>127</v>
      </c>
      <c r="E150" s="40"/>
      <c r="F150" s="234" t="s">
        <v>305</v>
      </c>
      <c r="G150" s="40"/>
      <c r="H150" s="40"/>
      <c r="I150" s="235"/>
      <c r="J150" s="40"/>
      <c r="K150" s="40"/>
      <c r="L150" s="44"/>
      <c r="M150" s="236"/>
      <c r="N150" s="23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127</v>
      </c>
      <c r="AU150" s="17" t="s">
        <v>85</v>
      </c>
    </row>
    <row r="151" s="2" customFormat="1">
      <c r="A151" s="38"/>
      <c r="B151" s="39"/>
      <c r="C151" s="40"/>
      <c r="D151" s="233" t="s">
        <v>142</v>
      </c>
      <c r="E151" s="40"/>
      <c r="F151" s="249" t="s">
        <v>307</v>
      </c>
      <c r="G151" s="40"/>
      <c r="H151" s="40"/>
      <c r="I151" s="235"/>
      <c r="J151" s="40"/>
      <c r="K151" s="40"/>
      <c r="L151" s="44"/>
      <c r="M151" s="285"/>
      <c r="N151" s="286"/>
      <c r="O151" s="287"/>
      <c r="P151" s="287"/>
      <c r="Q151" s="287"/>
      <c r="R151" s="287"/>
      <c r="S151" s="287"/>
      <c r="T151" s="28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142</v>
      </c>
      <c r="AU151" s="17" t="s">
        <v>85</v>
      </c>
    </row>
    <row r="152" s="2" customFormat="1" ht="6.96" customHeight="1">
      <c r="A152" s="38"/>
      <c r="B152" s="66"/>
      <c r="C152" s="67"/>
      <c r="D152" s="67"/>
      <c r="E152" s="67"/>
      <c r="F152" s="67"/>
      <c r="G152" s="67"/>
      <c r="H152" s="67"/>
      <c r="I152" s="67"/>
      <c r="J152" s="67"/>
      <c r="K152" s="67"/>
      <c r="L152" s="44"/>
      <c r="M152" s="38"/>
      <c r="O152" s="38"/>
      <c r="P152" s="38"/>
      <c r="Q152" s="38"/>
      <c r="R152" s="38"/>
      <c r="S152" s="38"/>
      <c r="T152" s="3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</row>
  </sheetData>
  <sheetProtection sheet="1" autoFilter="0" formatColumns="0" formatRows="0" objects="1" scenarios="1" spinCount="100000" saltValue="QFdA13elvwx0VilElUuN4bL166bFup0KIFSpLIcECHCMQvdsf3tBULjQtxU48ncvA117gZ0i+7gNC9p0Le82mA==" hashValue="piyFahoMku5ruNGO08LpdMQg02ix3yJgltJ66aammUzgLAikdqSS+S2LuuAJ6Uj5a6/9Sz32cDXUo6bP+yowYg==" algorithmName="SHA-512" password="CC35"/>
  <autoFilter ref="C116:K15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NB-PECIVAL2\VD</dc:creator>
  <cp:lastModifiedBy>NB-PECIVAL2\VD</cp:lastModifiedBy>
  <dcterms:created xsi:type="dcterms:W3CDTF">2021-12-10T18:07:12Z</dcterms:created>
  <dcterms:modified xsi:type="dcterms:W3CDTF">2021-12-10T18:07:21Z</dcterms:modified>
</cp:coreProperties>
</file>